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tabRatio="539" activeTab="0"/>
  </bookViews>
  <sheets>
    <sheet name="2014 batez beste" sheetId="1" r:id="rId1"/>
    <sheet name="2014_1HH" sheetId="2" r:id="rId2"/>
    <sheet name="2014_2HH" sheetId="3" r:id="rId3"/>
    <sheet name="2014_3HH" sheetId="4" r:id="rId4"/>
    <sheet name="2014_4HH" sheetId="5" r:id="rId5"/>
  </sheets>
  <definedNames/>
  <calcPr fullCalcOnLoad="1"/>
</workbook>
</file>

<file path=xl/sharedStrings.xml><?xml version="1.0" encoding="utf-8"?>
<sst xmlns="http://schemas.openxmlformats.org/spreadsheetml/2006/main" count="609" uniqueCount="112">
  <si>
    <t>BIDANIA-GOIATZ</t>
  </si>
  <si>
    <t xml:space="preserve">Udala 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</si>
  <si>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</si>
  <si>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</si>
  <si>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</si>
  <si>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</si>
  <si>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</si>
  <si>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</si>
  <si>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</si>
  <si>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</si>
  <si>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</si>
  <si>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</si>
  <si>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</si>
  <si>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</si>
  <si>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</si>
  <si>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</si>
  <si>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</si>
  <si>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</si>
  <si>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</si>
  <si>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</si>
  <si>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</si>
  <si>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</si>
  <si>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</si>
  <si>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</si>
  <si>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</si>
  <si>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</si>
  <si>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</si>
  <si>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</si>
  <si>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</si>
  <si>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</si>
  <si>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</si>
  <si>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</si>
  <si>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</si>
  <si>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</si>
  <si>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</si>
  <si>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EZKIO-ITSASO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</si>
  <si>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</si>
  <si>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</si>
  <si>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</si>
  <si>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</si>
  <si>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</si>
  <si>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</si>
  <si>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</si>
  <si>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</si>
  <si>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</si>
  <si>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</si>
  <si>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</si>
  <si>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</si>
  <si>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</si>
  <si>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</si>
  <si>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</si>
  <si>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</si>
  <si>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</si>
  <si>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</si>
  <si>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</si>
  <si>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</si>
  <si>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</si>
  <si>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</si>
  <si>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</si>
  <si>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</si>
  <si>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</si>
  <si>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</si>
  <si>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</si>
  <si>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</si>
  <si>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</si>
  <si>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</si>
  <si>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</si>
  <si>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</si>
  <si>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</si>
  <si>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</si>
  <si>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</si>
  <si>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</si>
  <si>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</si>
  <si>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</si>
  <si>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</si>
  <si>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</si>
  <si>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</si>
  <si>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</si>
  <si>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</si>
  <si>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</si>
  <si>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</si>
  <si>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</si>
  <si>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</si>
  <si>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</si>
  <si>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</si>
  <si>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</si>
  <si>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</si>
  <si>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</si>
  <si>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</si>
  <si>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</si>
  <si>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</si>
  <si>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Ordaindutako eragiketak</t>
  </si>
  <si>
    <t>Ordaindu gabeko eragiketak</t>
  </si>
  <si>
    <t>OBBE</t>
  </si>
  <si>
    <t>Ratioa</t>
  </si>
  <si>
    <t>Zenbatekoa</t>
  </si>
  <si>
    <t>Informazio obligazioa bete ez duten udalen zerrenda</t>
  </si>
  <si>
    <t>Biztanleak</t>
  </si>
  <si>
    <t>ORDAINKETEN BATEZ BESTEKO EPEA (OBBE)</t>
  </si>
  <si>
    <t>2014ko 4. hiruhilekoa</t>
  </si>
  <si>
    <t>2014ko 3. hiruhilekoa</t>
  </si>
  <si>
    <t>2014ko 2. hiruhilekoa</t>
  </si>
  <si>
    <t>2014ko 1. hiruhilekoa</t>
  </si>
  <si>
    <t>0-1.000</t>
  </si>
  <si>
    <t>1.000-5.000</t>
  </si>
  <si>
    <t>5.000-10.000</t>
  </si>
  <si>
    <t>10.000-20.000</t>
  </si>
  <si>
    <t>20.000-100.000</t>
  </si>
  <si>
    <t xml:space="preserve"> &gt; 100.000</t>
  </si>
  <si>
    <t>2014 urtea</t>
  </si>
  <si>
    <t>*</t>
  </si>
  <si>
    <t>* Ez du bidali hiruhilekoren baten informazioa (informazio osatu gabea)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</si>
</sst>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000E+00"/>
    <numFmt numFmtId="169" formatCode="0.00000E+00"/>
    <numFmt numFmtId="170" formatCode="0.0000E+00"/>
    <numFmt numFmtId="171" formatCode="0.000E+00"/>
    <numFmt numFmtId="172" formatCode="0.0E+00"/>
    <numFmt numFmtId="173" formatCode="0E+00"/>
    <numFmt numFmtId="174" formatCode="#,##0.0"/>
    <numFmt numFmtId="175" formatCode="#,##0.000"/>
  </numFmts>
  <fonts count="10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selection activeCell="I36" sqref="I36"/>
    </sheetView>
  </sheetViews>
  <sheetFormatPr defaultColWidth="11.421875" defaultRowHeight="12.75"/>
  <cols>
    <col min="1" max="1" width="11.421875" style="1" customWidth="1"/>
    <col min="2" max="2" width="11.421875" style="1" hidden="1" customWidth="1"/>
    <col min="3" max="3" width="14.421875" style="1" bestFit="1" customWidth="1"/>
    <col min="4" max="8" width="12.7109375" style="1" customWidth="1"/>
    <col min="10" max="10" width="12.7109375" style="1" hidden="1" customWidth="1"/>
    <col min="11" max="11" width="11.421875" style="0" customWidth="1"/>
    <col min="14" max="16384" width="11.421875" style="1" customWidth="1"/>
  </cols>
  <sheetData>
    <row r="1" spans="1:10" ht="17.25">
      <c r="A1" s="37" t="s">
        <v>98</v>
      </c>
      <c r="B1" s="37"/>
      <c r="C1" s="37"/>
      <c r="D1" s="37"/>
      <c r="E1" s="37"/>
      <c r="F1" s="37"/>
      <c r="G1" s="37"/>
      <c r="H1" s="37"/>
      <c r="J1"/>
    </row>
    <row r="2" spans="1:10" ht="17.25">
      <c r="A2" s="37" t="s">
        <v>109</v>
      </c>
      <c r="B2" s="37"/>
      <c r="C2" s="37"/>
      <c r="D2" s="37"/>
      <c r="E2" s="37"/>
      <c r="F2" s="37"/>
      <c r="G2" s="37"/>
      <c r="H2" s="37"/>
      <c r="J2"/>
    </row>
    <row r="3" ht="13.5" thickBot="1"/>
    <row r="4" spans="1:10" ht="12.75">
      <c r="A4" s="11"/>
      <c r="B4" s="12"/>
      <c r="C4" s="13"/>
      <c r="D4" s="31" t="s">
        <v>91</v>
      </c>
      <c r="E4" s="32"/>
      <c r="F4" s="31" t="s">
        <v>92</v>
      </c>
      <c r="G4" s="32"/>
      <c r="H4" s="21"/>
      <c r="J4"/>
    </row>
    <row r="5" spans="1:10" ht="13.5" thickBot="1">
      <c r="A5" s="33" t="s">
        <v>1</v>
      </c>
      <c r="B5" s="34"/>
      <c r="C5" s="35"/>
      <c r="D5" s="15" t="s">
        <v>94</v>
      </c>
      <c r="E5" s="14" t="s">
        <v>95</v>
      </c>
      <c r="F5" s="15" t="s">
        <v>94</v>
      </c>
      <c r="G5" s="14" t="s">
        <v>95</v>
      </c>
      <c r="H5" s="20" t="s">
        <v>93</v>
      </c>
      <c r="J5" s="14"/>
    </row>
    <row r="6" spans="1:10" ht="12.75">
      <c r="A6" s="1">
        <v>1</v>
      </c>
      <c r="B6" s="1">
        <v>329</v>
      </c>
      <c r="C6" s="1" t="s">
        <v>2</v>
      </c>
      <c r="D6" s="2">
        <f>('2014_1HH'!D6*'2014_1HH'!E6+'2014_2HH'!D6*'2014_2HH'!E6+'2014_3HH'!D6*'2014_3HH'!E6+'2014_4HH'!D6*'2014_4HH'!E6)/'2014 batez beste'!E6</f>
        <v>9.80880339555822</v>
      </c>
      <c r="E6" s="2">
        <f>'2014_1HH'!E6+'2014_2HH'!E6+'2014_3HH'!E6+'2014_4HH'!E6</f>
        <v>137221.62</v>
      </c>
      <c r="F6" s="2">
        <f>'2014_4HH'!F6</f>
        <v>-28.87</v>
      </c>
      <c r="G6" s="2">
        <f>'2014_4HH'!G6</f>
        <v>8146.94</v>
      </c>
      <c r="H6" s="2">
        <f>(D6*E6+F6*G6)/(E6+G6)</f>
        <v>7.6411139685224905</v>
      </c>
      <c r="J6" s="2">
        <f>D6*E6</f>
        <v>1345979.8921999997</v>
      </c>
    </row>
    <row r="7" spans="1:10" ht="12.75">
      <c r="A7" s="1">
        <v>2</v>
      </c>
      <c r="B7" s="1">
        <v>471</v>
      </c>
      <c r="C7" s="1" t="s">
        <v>3</v>
      </c>
      <c r="D7" s="2">
        <f>('2014_1HH'!D7*'2014_1HH'!E7+'2014_2HH'!D7*'2014_2HH'!E7+'2014_3HH'!D7*'2014_3HH'!E7+'2014_4HH'!D7*'2014_4HH'!E7)/'2014 batez beste'!E7</f>
        <v>13.706411672525002</v>
      </c>
      <c r="E7" s="2">
        <f>'2014_1HH'!E7+'2014_2HH'!E7+'2014_3HH'!E7+'2014_4HH'!E7</f>
        <v>364838.97</v>
      </c>
      <c r="F7" s="2">
        <f>'2014_4HH'!F7</f>
        <v>-20.36</v>
      </c>
      <c r="G7" s="2">
        <f>'2014_4HH'!G7</f>
        <v>50612.01</v>
      </c>
      <c r="H7" s="2">
        <f aca="true" t="shared" si="0" ref="H7:H70">(D7*E7+F7*G7)/(E7+G7)</f>
        <v>9.556296132458272</v>
      </c>
      <c r="J7" s="2">
        <f aca="true" t="shared" si="1" ref="J7:J70">D7*E7</f>
        <v>5000633.116999999</v>
      </c>
    </row>
    <row r="8" spans="1:10" ht="12.75">
      <c r="A8" s="1">
        <v>3</v>
      </c>
      <c r="B8" s="1">
        <v>775</v>
      </c>
      <c r="C8" s="1" t="s">
        <v>4</v>
      </c>
      <c r="D8" s="2">
        <f>('2014_1HH'!D8*'2014_1HH'!E8+'2014_2HH'!D8*'2014_2HH'!E8+'2014_3HH'!D8*'2014_3HH'!E8+'2014_4HH'!D8*'2014_4HH'!E8)/'2014 batez beste'!E8</f>
        <v>-15.97274344554869</v>
      </c>
      <c r="E8" s="2">
        <f>'2014_1HH'!E8+'2014_2HH'!E8+'2014_3HH'!E8+'2014_4HH'!E8</f>
        <v>577286.69</v>
      </c>
      <c r="F8" s="2">
        <f>'2014_4HH'!F8</f>
        <v>-7.64</v>
      </c>
      <c r="G8" s="2">
        <f>'2014_4HH'!G8</f>
        <v>65927.64</v>
      </c>
      <c r="H8" s="2">
        <f t="shared" si="0"/>
        <v>-15.11866093452862</v>
      </c>
      <c r="J8" s="2">
        <f t="shared" si="1"/>
        <v>-9220852.193899998</v>
      </c>
    </row>
    <row r="9" spans="1:10" ht="12.75">
      <c r="A9" s="1">
        <v>4</v>
      </c>
      <c r="B9" s="1">
        <v>327</v>
      </c>
      <c r="C9" s="1" t="s">
        <v>5</v>
      </c>
      <c r="D9" s="2">
        <f>('2014_1HH'!D9*'2014_1HH'!E9+'2014_2HH'!D9*'2014_2HH'!E9+'2014_3HH'!D9*'2014_3HH'!E9+'2014_4HH'!D9*'2014_4HH'!E9)/'2014 batez beste'!E9</f>
        <v>0.3508854241394462</v>
      </c>
      <c r="E9" s="2">
        <f>'2014_1HH'!E9+'2014_2HH'!E9+'2014_3HH'!E9+'2014_4HH'!E9</f>
        <v>322908.06999999995</v>
      </c>
      <c r="F9" s="2">
        <f>'2014_4HH'!F9</f>
        <v>20.3</v>
      </c>
      <c r="G9" s="2">
        <f>'2014_4HH'!G9</f>
        <v>57304.5</v>
      </c>
      <c r="H9" s="2">
        <f t="shared" si="0"/>
        <v>3.3575562351870696</v>
      </c>
      <c r="J9" s="2">
        <f t="shared" si="1"/>
        <v>113303.73509999996</v>
      </c>
    </row>
    <row r="10" spans="1:10" ht="12.75">
      <c r="A10" s="1">
        <v>5</v>
      </c>
      <c r="B10" s="3">
        <v>1744</v>
      </c>
      <c r="C10" s="1" t="s">
        <v>6</v>
      </c>
      <c r="D10" s="2">
        <f>('2014_1HH'!D10*'2014_1HH'!E10+'2014_2HH'!D10*'2014_2HH'!E10+'2014_3HH'!D10*'2014_3HH'!E10+'2014_4HH'!D10*'2014_4HH'!E10)/'2014 batez beste'!E10</f>
        <v>-9.73336519912469</v>
      </c>
      <c r="E10" s="2">
        <f>'2014_1HH'!E10+'2014_2HH'!E10+'2014_3HH'!E10+'2014_4HH'!E10</f>
        <v>812206.41</v>
      </c>
      <c r="F10" s="2">
        <f>'2014_4HH'!F10</f>
        <v>-27.5</v>
      </c>
      <c r="G10" s="2">
        <f>'2014_4HH'!G10</f>
        <v>149879.32</v>
      </c>
      <c r="H10" s="2">
        <f t="shared" si="0"/>
        <v>-12.501155074402778</v>
      </c>
      <c r="J10" s="2">
        <f t="shared" si="1"/>
        <v>-7905501.605599999</v>
      </c>
    </row>
    <row r="11" spans="1:10" ht="12.75">
      <c r="A11" s="1">
        <v>6</v>
      </c>
      <c r="B11" s="1">
        <v>373</v>
      </c>
      <c r="C11" s="1" t="s">
        <v>7</v>
      </c>
      <c r="D11" s="2">
        <f>('2014_1HH'!D11*'2014_1HH'!E11+'2014_2HH'!D11*'2014_2HH'!E11+'2014_3HH'!D11*'2014_3HH'!E11+'2014_4HH'!D11*'2014_4HH'!E11)/'2014 batez beste'!E11</f>
        <v>3.295031115532732</v>
      </c>
      <c r="E11" s="2">
        <f>'2014_1HH'!E11+'2014_2HH'!E11+'2014_3HH'!E11+'2014_4HH'!E11</f>
        <v>318214.06000000006</v>
      </c>
      <c r="F11" s="2">
        <f>'2014_4HH'!F11</f>
        <v>-8.7</v>
      </c>
      <c r="G11" s="2">
        <f>'2014_4HH'!G11</f>
        <v>42925.35</v>
      </c>
      <c r="H11" s="2">
        <f t="shared" si="0"/>
        <v>1.8692910975847248</v>
      </c>
      <c r="J11" s="2">
        <f t="shared" si="1"/>
        <v>1048525.2290999999</v>
      </c>
    </row>
    <row r="12" spans="1:10" ht="12.75">
      <c r="A12" s="1">
        <v>7</v>
      </c>
      <c r="B12" s="1">
        <v>400</v>
      </c>
      <c r="C12" s="1" t="s">
        <v>8</v>
      </c>
      <c r="D12" s="2">
        <f>('2014_1HH'!D12*'2014_1HH'!E12+'2014_2HH'!D12*'2014_2HH'!E12+'2014_3HH'!D12*'2014_3HH'!E12+'2014_4HH'!D12*'2014_4HH'!E12)/'2014 batez beste'!E12</f>
        <v>3.805919379739591</v>
      </c>
      <c r="E12" s="2">
        <f>'2014_1HH'!E12+'2014_2HH'!E12+'2014_3HH'!E12+'2014_4HH'!E12</f>
        <v>334001.65</v>
      </c>
      <c r="F12" s="2">
        <f>'2014_4HH'!F12</f>
        <v>0</v>
      </c>
      <c r="G12" s="2">
        <f>'2014_4HH'!G12</f>
        <v>8323.17</v>
      </c>
      <c r="H12" s="2">
        <f t="shared" si="0"/>
        <v>3.7133835419821444</v>
      </c>
      <c r="J12" s="2">
        <f t="shared" si="1"/>
        <v>1271183.3526</v>
      </c>
    </row>
    <row r="13" spans="1:10" ht="12.75">
      <c r="A13" s="1">
        <v>8</v>
      </c>
      <c r="B13" s="1">
        <v>968</v>
      </c>
      <c r="C13" s="1" t="s">
        <v>9</v>
      </c>
      <c r="D13" s="2">
        <f>('2014_1HH'!D13*'2014_1HH'!E13+'2014_2HH'!D13*'2014_2HH'!E13+'2014_3HH'!D13*'2014_3HH'!E13+'2014_4HH'!D13*'2014_4HH'!E13)/'2014 batez beste'!E13</f>
        <v>5.214252392027677</v>
      </c>
      <c r="E13" s="2">
        <f>'2014_1HH'!E13+'2014_2HH'!E13+'2014_3HH'!E13+'2014_4HH'!E13</f>
        <v>656570.5800000001</v>
      </c>
      <c r="F13" s="2">
        <f>'2014_4HH'!F13</f>
        <v>0</v>
      </c>
      <c r="G13" s="2">
        <f>'2014_4HH'!G13</f>
        <v>26299.43</v>
      </c>
      <c r="H13" s="2">
        <f t="shared" si="0"/>
        <v>5.013435452085528</v>
      </c>
      <c r="J13" s="2">
        <f t="shared" si="1"/>
        <v>3423524.7172999997</v>
      </c>
    </row>
    <row r="14" spans="1:10" ht="12.75">
      <c r="A14" s="1">
        <v>9</v>
      </c>
      <c r="B14" s="3">
        <v>14655</v>
      </c>
      <c r="C14" s="1" t="s">
        <v>10</v>
      </c>
      <c r="D14" s="2">
        <f>('2014_1HH'!D14*'2014_1HH'!E14+'2014_2HH'!D14*'2014_2HH'!E14+'2014_3HH'!D14*'2014_3HH'!E14+'2014_4HH'!D14*'2014_4HH'!E14)/'2014 batez beste'!E14</f>
        <v>33.068270338066526</v>
      </c>
      <c r="E14" s="2">
        <f>'2014_1HH'!E14+'2014_2HH'!E14+'2014_3HH'!E14+'2014_4HH'!E14</f>
        <v>9109647.899999999</v>
      </c>
      <c r="F14" s="2">
        <f>'2014_4HH'!F14</f>
        <v>-8.55</v>
      </c>
      <c r="G14" s="2">
        <f>'2014_4HH'!G14</f>
        <v>2656230.73</v>
      </c>
      <c r="H14" s="2">
        <f t="shared" si="0"/>
        <v>23.672649995736016</v>
      </c>
      <c r="J14" s="2">
        <f t="shared" si="1"/>
        <v>301240299.4418</v>
      </c>
    </row>
    <row r="15" spans="1:10" ht="12.75">
      <c r="A15" s="1">
        <v>10</v>
      </c>
      <c r="B15" s="3">
        <v>1893</v>
      </c>
      <c r="C15" s="1" t="s">
        <v>11</v>
      </c>
      <c r="D15" s="2">
        <f>('2014_1HH'!D15*'2014_1HH'!E15+'2014_2HH'!D15*'2014_2HH'!E15+'2014_3HH'!D15*'2014_3HH'!E15+'2014_4HH'!D15*'2014_4HH'!E15)/'2014 batez beste'!E15</f>
        <v>12.991862231585442</v>
      </c>
      <c r="E15" s="2">
        <f>'2014_1HH'!E15+'2014_2HH'!E15+'2014_3HH'!E15+'2014_4HH'!E15</f>
        <v>607606.76</v>
      </c>
      <c r="F15" s="2">
        <f>'2014_4HH'!F15</f>
        <v>3.12</v>
      </c>
      <c r="G15" s="2">
        <f>'2014_4HH'!G15</f>
        <v>150976.72</v>
      </c>
      <c r="H15" s="2">
        <f t="shared" si="0"/>
        <v>11.027119498173095</v>
      </c>
      <c r="J15" s="2">
        <f t="shared" si="1"/>
        <v>7893943.3169</v>
      </c>
    </row>
    <row r="16" spans="1:10" ht="12.75">
      <c r="A16" s="1">
        <v>11</v>
      </c>
      <c r="B16" s="3">
        <v>2193</v>
      </c>
      <c r="C16" s="1" t="s">
        <v>12</v>
      </c>
      <c r="D16" s="2">
        <f>('2014_1HH'!D16*'2014_1HH'!E16+'2014_2HH'!D16*'2014_2HH'!E16+'2014_3HH'!D16*'2014_3HH'!E16+'2014_4HH'!D16*'2014_4HH'!E16)/'2014 batez beste'!E16</f>
        <v>1.2242425386497746</v>
      </c>
      <c r="E16" s="2">
        <f>'2014_1HH'!E16+'2014_2HH'!E16+'2014_3HH'!E16+'2014_4HH'!E16</f>
        <v>950802.44</v>
      </c>
      <c r="F16" s="2">
        <f>'2014_4HH'!F16</f>
        <v>-15.93</v>
      </c>
      <c r="G16" s="2">
        <f>'2014_4HH'!G16</f>
        <v>162688.5</v>
      </c>
      <c r="H16" s="2">
        <f t="shared" si="0"/>
        <v>-1.2821074342104664</v>
      </c>
      <c r="J16" s="2">
        <f t="shared" si="1"/>
        <v>1164012.7929</v>
      </c>
    </row>
    <row r="17" spans="1:10" ht="12.75">
      <c r="A17" s="1">
        <v>12</v>
      </c>
      <c r="B17" s="1">
        <v>217</v>
      </c>
      <c r="C17" s="1" t="s">
        <v>13</v>
      </c>
      <c r="D17" s="2">
        <f>('2014_1HH'!D17*'2014_1HH'!E17+'2014_2HH'!D17*'2014_2HH'!E17+'2014_3HH'!D17*'2014_3HH'!E17+'2014_4HH'!D17*'2014_4HH'!E17)/'2014 batez beste'!E17</f>
        <v>35.140738373522794</v>
      </c>
      <c r="E17" s="2">
        <f>'2014_1HH'!E17+'2014_2HH'!E17+'2014_3HH'!E17+'2014_4HH'!E17</f>
        <v>314167.82</v>
      </c>
      <c r="F17" s="2">
        <f>'2014_4HH'!F17</f>
        <v>2.94</v>
      </c>
      <c r="G17" s="2">
        <f>'2014_4HH'!G17</f>
        <v>72762.19</v>
      </c>
      <c r="H17" s="2">
        <f t="shared" si="0"/>
        <v>29.08538938760527</v>
      </c>
      <c r="J17" s="2">
        <f t="shared" si="1"/>
        <v>11040089.168000001</v>
      </c>
    </row>
    <row r="18" spans="1:10" ht="12.75">
      <c r="A18" s="1">
        <v>13</v>
      </c>
      <c r="B18" s="3">
        <v>6995</v>
      </c>
      <c r="C18" s="1" t="s">
        <v>14</v>
      </c>
      <c r="D18" s="2">
        <f>('2014_1HH'!D18*'2014_1HH'!E18+'2014_2HH'!D18*'2014_2HH'!E18+'2014_3HH'!D18*'2014_3HH'!E18+'2014_4HH'!D18*'2014_4HH'!E18)/'2014 batez beste'!E18</f>
        <v>4.828131928646872</v>
      </c>
      <c r="E18" s="2">
        <f>'2014_1HH'!E18+'2014_2HH'!E18+'2014_3HH'!E18+'2014_4HH'!E18</f>
        <v>3704085.44</v>
      </c>
      <c r="F18" s="2">
        <f>'2014_4HH'!F18</f>
        <v>-21.53</v>
      </c>
      <c r="G18" s="2">
        <f>'2014_4HH'!G18</f>
        <v>618115.71</v>
      </c>
      <c r="H18" s="2">
        <f t="shared" si="0"/>
        <v>1.058669364103982</v>
      </c>
      <c r="J18" s="2">
        <f t="shared" si="1"/>
        <v>17883813.1793</v>
      </c>
    </row>
    <row r="19" spans="1:10" ht="12.75">
      <c r="A19" s="1">
        <v>14</v>
      </c>
      <c r="B19" s="3">
        <v>1523</v>
      </c>
      <c r="C19" s="1" t="s">
        <v>15</v>
      </c>
      <c r="D19" s="2">
        <f>('2014_1HH'!D19*'2014_1HH'!E19+'2014_2HH'!D19*'2014_2HH'!E19+'2014_3HH'!D19*'2014_3HH'!E19+'2014_4HH'!D19*'2014_4HH'!E19)/'2014 batez beste'!E19</f>
        <v>-2.4194408072335967</v>
      </c>
      <c r="E19" s="2">
        <f>'2014_1HH'!E19+'2014_2HH'!E19+'2014_3HH'!E19+'2014_4HH'!E19</f>
        <v>1011833.01</v>
      </c>
      <c r="F19" s="2">
        <f>'2014_4HH'!F19</f>
        <v>-25.59</v>
      </c>
      <c r="G19" s="2">
        <f>'2014_4HH'!G19</f>
        <v>138102.43</v>
      </c>
      <c r="H19" s="2">
        <f t="shared" si="0"/>
        <v>-5.2021279196334715</v>
      </c>
      <c r="J19" s="2">
        <f t="shared" si="1"/>
        <v>-2448070.0745</v>
      </c>
    </row>
    <row r="20" spans="1:10" ht="12.75">
      <c r="A20" s="1">
        <v>15</v>
      </c>
      <c r="B20" s="3">
        <v>1700</v>
      </c>
      <c r="C20" s="1" t="s">
        <v>16</v>
      </c>
      <c r="D20" s="2">
        <f>('2014_1HH'!D20*'2014_1HH'!E20+'2014_2HH'!D20*'2014_2HH'!E20+'2014_3HH'!D20*'2014_3HH'!E20+'2014_4HH'!D20*'2014_4HH'!E20)/'2014 batez beste'!E20</f>
        <v>0.8012140353050216</v>
      </c>
      <c r="E20" s="2">
        <f>'2014_1HH'!E20+'2014_2HH'!E20+'2014_3HH'!E20+'2014_4HH'!E20</f>
        <v>857727.28</v>
      </c>
      <c r="F20" s="2">
        <f>'2014_4HH'!F20</f>
        <v>-16.59</v>
      </c>
      <c r="G20" s="2">
        <f>'2014_4HH'!G20</f>
        <v>113144.65</v>
      </c>
      <c r="H20" s="2">
        <f t="shared" si="0"/>
        <v>-1.225544349912351</v>
      </c>
      <c r="J20" s="2">
        <f t="shared" si="1"/>
        <v>687223.1352000001</v>
      </c>
    </row>
    <row r="21" spans="1:10" ht="12.75">
      <c r="A21" s="1">
        <v>16</v>
      </c>
      <c r="B21" s="3">
        <v>2039</v>
      </c>
      <c r="C21" s="1" t="s">
        <v>17</v>
      </c>
      <c r="D21" s="2">
        <f>('2014_1HH'!D21*'2014_1HH'!E21+'2014_2HH'!D21*'2014_2HH'!E21+'2014_3HH'!D21*'2014_3HH'!E21+'2014_4HH'!D21*'2014_4HH'!E21)/'2014 batez beste'!E21</f>
        <v>-3.613474270711238</v>
      </c>
      <c r="E21" s="2">
        <f>'2014_1HH'!E21+'2014_2HH'!E21+'2014_3HH'!E21+'2014_4HH'!E21</f>
        <v>868189.3700000001</v>
      </c>
      <c r="F21" s="2">
        <f>'2014_4HH'!F21</f>
        <v>-6.13</v>
      </c>
      <c r="G21" s="2">
        <f>'2014_4HH'!G21</f>
        <v>39599.22</v>
      </c>
      <c r="H21" s="2">
        <f t="shared" si="0"/>
        <v>-3.7232492305284417</v>
      </c>
      <c r="J21" s="2">
        <f t="shared" si="1"/>
        <v>-3137179.9505999996</v>
      </c>
    </row>
    <row r="22" spans="1:10" ht="12.75">
      <c r="A22" s="1">
        <v>17</v>
      </c>
      <c r="B22" s="3">
        <v>11480</v>
      </c>
      <c r="C22" s="1" t="s">
        <v>18</v>
      </c>
      <c r="D22" s="2">
        <f>('2014_1HH'!D22*'2014_1HH'!E22+'2014_2HH'!D22*'2014_2HH'!E22+'2014_3HH'!D22*'2014_3HH'!E22+'2014_4HH'!D22*'2014_4HH'!E22)/'2014 batez beste'!E22</f>
        <v>14.53550338362654</v>
      </c>
      <c r="E22" s="2">
        <f>'2014_1HH'!E22+'2014_2HH'!E22+'2014_3HH'!E22+'2014_4HH'!E22</f>
        <v>8421446.54</v>
      </c>
      <c r="F22" s="2">
        <f>'2014_4HH'!F22</f>
        <v>-1.15</v>
      </c>
      <c r="G22" s="2">
        <f>'2014_4HH'!G22</f>
        <v>1574866.53</v>
      </c>
      <c r="H22" s="2">
        <f t="shared" si="0"/>
        <v>12.064334852579805</v>
      </c>
      <c r="J22" s="2">
        <f t="shared" si="1"/>
        <v>122409964.6772</v>
      </c>
    </row>
    <row r="23" spans="1:10" ht="12.75">
      <c r="A23" s="1">
        <v>18</v>
      </c>
      <c r="B23" s="3">
        <v>14580</v>
      </c>
      <c r="C23" s="1" t="s">
        <v>19</v>
      </c>
      <c r="D23" s="2">
        <f>('2014_1HH'!D23*'2014_1HH'!E23+'2014_2HH'!D23*'2014_2HH'!E23+'2014_3HH'!D23*'2014_3HH'!E23+'2014_4HH'!D23*'2014_4HH'!E23)/'2014 batez beste'!E23</f>
        <v>5.602459853185391</v>
      </c>
      <c r="E23" s="2">
        <f>'2014_1HH'!E23+'2014_2HH'!E23+'2014_3HH'!E23+'2014_4HH'!E23</f>
        <v>8024636.029999999</v>
      </c>
      <c r="F23" s="2">
        <f>'2014_4HH'!F23</f>
        <v>-29.02</v>
      </c>
      <c r="G23" s="2">
        <f>'2014_4HH'!G23</f>
        <v>1639894.14</v>
      </c>
      <c r="H23" s="2">
        <f t="shared" si="0"/>
        <v>-0.2723388206154251</v>
      </c>
      <c r="J23" s="2">
        <f t="shared" si="1"/>
        <v>44957701.1945</v>
      </c>
    </row>
    <row r="24" spans="1:10" ht="12.75">
      <c r="A24" s="1">
        <v>19</v>
      </c>
      <c r="B24" s="3">
        <v>13812</v>
      </c>
      <c r="C24" s="1" t="s">
        <v>20</v>
      </c>
      <c r="D24" s="2">
        <f>('2014_1HH'!D24*'2014_1HH'!E24+'2014_2HH'!D24*'2014_2HH'!E24+'2014_3HH'!D24*'2014_3HH'!E24+'2014_4HH'!D24*'2014_4HH'!E24)/'2014 batez beste'!E24</f>
        <v>4.204698163719909</v>
      </c>
      <c r="E24" s="2">
        <f>'2014_1HH'!E24+'2014_2HH'!E24+'2014_3HH'!E24+'2014_4HH'!E24</f>
        <v>7807089.49</v>
      </c>
      <c r="F24" s="2">
        <f>'2014_4HH'!F24</f>
        <v>1.03</v>
      </c>
      <c r="G24" s="2">
        <f>'2014_4HH'!G24</f>
        <v>681910.65</v>
      </c>
      <c r="H24" s="2">
        <f t="shared" si="0"/>
        <v>3.9496786734768508</v>
      </c>
      <c r="J24" s="2">
        <f t="shared" si="1"/>
        <v>32826454.842600003</v>
      </c>
    </row>
    <row r="25" spans="1:10" ht="12.75">
      <c r="A25" s="1">
        <v>20</v>
      </c>
      <c r="B25" s="1">
        <v>167</v>
      </c>
      <c r="C25" s="1" t="s">
        <v>21</v>
      </c>
      <c r="D25" s="2">
        <f>('2014_1HH'!D25*'2014_1HH'!E25+'2014_2HH'!D25*'2014_2HH'!E25+'2014_3HH'!D25*'2014_3HH'!E25+'2014_4HH'!D25*'2014_4HH'!E25)/'2014 batez beste'!E25</f>
        <v>7.407794104840079</v>
      </c>
      <c r="E25" s="2">
        <f>'2014_1HH'!E25+'2014_2HH'!E25+'2014_3HH'!E25+'2014_4HH'!E25</f>
        <v>176718.87</v>
      </c>
      <c r="F25" s="2">
        <f>'2014_4HH'!F25</f>
        <v>26</v>
      </c>
      <c r="G25" s="2">
        <f>'2014_4HH'!G25</f>
        <v>16962.69</v>
      </c>
      <c r="H25" s="2">
        <f t="shared" si="0"/>
        <v>9.036105158384723</v>
      </c>
      <c r="J25" s="2">
        <f t="shared" si="1"/>
        <v>1309097.0034000003</v>
      </c>
    </row>
    <row r="26" spans="1:10" ht="12.75">
      <c r="A26" s="1">
        <v>21</v>
      </c>
      <c r="B26" s="1">
        <v>260</v>
      </c>
      <c r="C26" s="1" t="s">
        <v>22</v>
      </c>
      <c r="D26" s="2">
        <f>('2014_1HH'!D26*'2014_1HH'!E26+'2014_2HH'!D26*'2014_2HH'!E26+'2014_3HH'!D26*'2014_3HH'!E26+'2014_4HH'!D26*'2014_4HH'!E26)/'2014 batez beste'!E26</f>
        <v>6.882563868895437</v>
      </c>
      <c r="E26" s="2">
        <f>'2014_1HH'!E26+'2014_2HH'!E26+'2014_3HH'!E26+'2014_4HH'!E26</f>
        <v>169361</v>
      </c>
      <c r="F26" s="2">
        <f>'2014_4HH'!F26</f>
        <v>0.41</v>
      </c>
      <c r="G26" s="2">
        <f>'2014_4HH'!G26</f>
        <v>76204</v>
      </c>
      <c r="H26" s="2">
        <f t="shared" si="0"/>
        <v>4.873990753568301</v>
      </c>
      <c r="J26" s="2">
        <f t="shared" si="1"/>
        <v>1165637.8994</v>
      </c>
    </row>
    <row r="27" spans="1:10" ht="12.75">
      <c r="A27" s="1">
        <v>22</v>
      </c>
      <c r="B27" s="3">
        <v>1056</v>
      </c>
      <c r="C27" s="1" t="s">
        <v>23</v>
      </c>
      <c r="D27" s="2">
        <f>('2014_1HH'!D27*'2014_1HH'!E27+'2014_2HH'!D27*'2014_2HH'!E27+'2014_3HH'!D27*'2014_3HH'!E27+'2014_4HH'!D27*'2014_4HH'!E27)/'2014 batez beste'!E27</f>
        <v>-16.653225048008377</v>
      </c>
      <c r="E27" s="2">
        <f>'2014_1HH'!E27+'2014_2HH'!E27+'2014_3HH'!E27+'2014_4HH'!E27</f>
        <v>553408.63</v>
      </c>
      <c r="F27" s="2">
        <f>'2014_4HH'!F27</f>
        <v>-11.32</v>
      </c>
      <c r="G27" s="2">
        <f>'2014_4HH'!G27</f>
        <v>43875.29</v>
      </c>
      <c r="H27" s="2">
        <f t="shared" si="0"/>
        <v>-16.261456932743144</v>
      </c>
      <c r="J27" s="2">
        <f t="shared" si="1"/>
        <v>-9216038.4589</v>
      </c>
    </row>
    <row r="28" spans="1:10" ht="12.75">
      <c r="A28" s="1">
        <v>23</v>
      </c>
      <c r="B28" s="1">
        <v>568</v>
      </c>
      <c r="C28" s="1" t="s">
        <v>24</v>
      </c>
      <c r="D28" s="2">
        <f>('2014_1HH'!D28*'2014_1HH'!E28+'2014_2HH'!D28*'2014_2HH'!E28+'2014_3HH'!D28*'2014_3HH'!E28+'2014_4HH'!D28*'2014_4HH'!E28)/'2014 batez beste'!E28</f>
        <v>3.923078518210859</v>
      </c>
      <c r="E28" s="2">
        <f>'2014_1HH'!E28+'2014_2HH'!E28+'2014_3HH'!E28+'2014_4HH'!E28</f>
        <v>373091.41000000003</v>
      </c>
      <c r="F28" s="2">
        <f>'2014_4HH'!F28</f>
        <v>-0.98</v>
      </c>
      <c r="G28" s="2">
        <f>'2014_4HH'!G28</f>
        <v>34630.33</v>
      </c>
      <c r="H28" s="2">
        <f t="shared" si="0"/>
        <v>3.506629723742472</v>
      </c>
      <c r="J28" s="2">
        <f t="shared" si="1"/>
        <v>1463666.8959000001</v>
      </c>
    </row>
    <row r="29" spans="1:10" ht="12.75">
      <c r="A29" s="1">
        <v>24</v>
      </c>
      <c r="B29" s="1">
        <v>524</v>
      </c>
      <c r="C29" s="1" t="s">
        <v>0</v>
      </c>
      <c r="D29" s="2">
        <f>('2014_1HH'!D29*'2014_1HH'!E29+'2014_2HH'!D29*'2014_2HH'!E29+'2014_3HH'!D29*'2014_3HH'!E29+'2014_4HH'!D29*'2014_4HH'!E29)/'2014 batez beste'!E29</f>
        <v>3.269924012884403</v>
      </c>
      <c r="E29" s="2">
        <f>'2014_1HH'!E29+'2014_2HH'!E29+'2014_3HH'!E29+'2014_4HH'!E29</f>
        <v>452360.9</v>
      </c>
      <c r="F29" s="2">
        <f>'2014_4HH'!F29</f>
        <v>4.03</v>
      </c>
      <c r="G29" s="2">
        <f>'2014_4HH'!G29</f>
        <v>19443.96</v>
      </c>
      <c r="H29" s="2">
        <f t="shared" si="0"/>
        <v>3.3012481647603207</v>
      </c>
      <c r="J29" s="2">
        <f t="shared" si="1"/>
        <v>1479185.7694</v>
      </c>
    </row>
    <row r="30" spans="1:10" ht="12.75">
      <c r="A30" s="1">
        <v>25</v>
      </c>
      <c r="B30" s="3">
        <v>1527</v>
      </c>
      <c r="C30" s="1" t="s">
        <v>25</v>
      </c>
      <c r="D30" s="2">
        <f>('2014_1HH'!D30*'2014_1HH'!E30+'2014_2HH'!D30*'2014_2HH'!E30+'2014_3HH'!D30*'2014_3HH'!E30+'2014_4HH'!D30*'2014_4HH'!E30)/'2014 batez beste'!E30</f>
        <v>8.970059194073082</v>
      </c>
      <c r="E30" s="2">
        <f>'2014_1HH'!E30+'2014_2HH'!E30+'2014_3HH'!E30+'2014_4HH'!E30</f>
        <v>902286.28</v>
      </c>
      <c r="F30" s="2">
        <f>'2014_4HH'!F30</f>
        <v>19.27</v>
      </c>
      <c r="G30" s="2">
        <f>'2014_4HH'!G30</f>
        <v>87972.95</v>
      </c>
      <c r="H30" s="2">
        <f t="shared" si="0"/>
        <v>9.8850884612305</v>
      </c>
      <c r="J30" s="2">
        <f t="shared" si="1"/>
        <v>8093561.3416</v>
      </c>
    </row>
    <row r="31" spans="1:10" ht="12.75">
      <c r="A31" s="1">
        <v>26</v>
      </c>
      <c r="B31" s="1">
        <v>263</v>
      </c>
      <c r="C31" s="1" t="s">
        <v>26</v>
      </c>
      <c r="D31" s="2">
        <f>('2014_1HH'!D31*'2014_1HH'!E31+'2014_2HH'!D31*'2014_2HH'!E31+'2014_3HH'!D31*'2014_3HH'!E31+'2014_4HH'!D31*'2014_4HH'!E31)/'2014 batez beste'!E31</f>
        <v>-0.037155881121747766</v>
      </c>
      <c r="E31" s="2">
        <f>'2014_1HH'!E31+'2014_2HH'!E31+'2014_3HH'!E31+'2014_4HH'!E31</f>
        <v>207474.45</v>
      </c>
      <c r="F31" s="2">
        <f>'2014_4HH'!F31</f>
        <v>0</v>
      </c>
      <c r="G31" s="2">
        <f>'2014_4HH'!G31</f>
        <v>0</v>
      </c>
      <c r="H31" s="2">
        <f t="shared" si="0"/>
        <v>-0.037155881121747766</v>
      </c>
      <c r="J31" s="2">
        <f t="shared" si="1"/>
        <v>-7708.896000000002</v>
      </c>
    </row>
    <row r="32" spans="1:10" ht="12.75">
      <c r="A32" s="1">
        <v>27</v>
      </c>
      <c r="B32" s="3">
        <v>3656</v>
      </c>
      <c r="C32" s="1" t="s">
        <v>27</v>
      </c>
      <c r="D32" s="2">
        <f>('2014_1HH'!D32*'2014_1HH'!E32+'2014_2HH'!D32*'2014_2HH'!E32+'2014_3HH'!D32*'2014_3HH'!E32+'2014_4HH'!D32*'2014_4HH'!E32)/'2014 batez beste'!E32</f>
        <v>-2.3994741154418984</v>
      </c>
      <c r="E32" s="2">
        <f>'2014_1HH'!E32+'2014_2HH'!E32+'2014_3HH'!E32+'2014_4HH'!E32</f>
        <v>2095992.9</v>
      </c>
      <c r="F32" s="2">
        <f>'2014_4HH'!F32</f>
        <v>-14.45</v>
      </c>
      <c r="G32" s="2">
        <f>'2014_4HH'!G32</f>
        <v>316707.01</v>
      </c>
      <c r="H32" s="2">
        <f t="shared" si="0"/>
        <v>-3.9813061559736203</v>
      </c>
      <c r="J32" s="2">
        <f t="shared" si="1"/>
        <v>-5029280.7097</v>
      </c>
    </row>
    <row r="33" spans="1:10" ht="12.75">
      <c r="A33" s="1">
        <v>28</v>
      </c>
      <c r="B33" s="3">
        <v>2997</v>
      </c>
      <c r="C33" s="1" t="s">
        <v>28</v>
      </c>
      <c r="D33" s="2">
        <f>('2014_1HH'!D33*'2014_1HH'!E33+'2014_2HH'!D33*'2014_2HH'!E33+'2014_3HH'!D33*'2014_3HH'!E33+'2014_4HH'!D33*'2014_4HH'!E33)/'2014 batez beste'!E33</f>
        <v>3.859063805729202</v>
      </c>
      <c r="E33" s="2">
        <f>'2014_1HH'!E33+'2014_2HH'!E33+'2014_3HH'!E33+'2014_4HH'!E33</f>
        <v>438567.19999999995</v>
      </c>
      <c r="F33" s="2">
        <f>'2014_4HH'!F33</f>
        <v>0</v>
      </c>
      <c r="G33" s="2">
        <f>'2014_4HH'!G33</f>
        <v>0</v>
      </c>
      <c r="H33" s="2">
        <f t="shared" si="0"/>
        <v>3.859063805729202</v>
      </c>
      <c r="I33" t="s">
        <v>110</v>
      </c>
      <c r="J33" s="2">
        <f t="shared" si="1"/>
        <v>1692458.8079</v>
      </c>
    </row>
    <row r="34" spans="1:10" ht="12.75">
      <c r="A34" s="1">
        <v>29</v>
      </c>
      <c r="B34" s="3">
        <v>5450</v>
      </c>
      <c r="C34" s="1" t="s">
        <v>29</v>
      </c>
      <c r="D34" s="2">
        <f>('2014_1HH'!D34*'2014_1HH'!E34+'2014_2HH'!D34*'2014_2HH'!E34+'2014_3HH'!D34*'2014_3HH'!E34+'2014_4HH'!D34*'2014_4HH'!E34)/'2014 batez beste'!E34</f>
        <v>0.1554861096128634</v>
      </c>
      <c r="E34" s="2">
        <f>'2014_1HH'!E34+'2014_2HH'!E34+'2014_3HH'!E34+'2014_4HH'!E34</f>
        <v>4459376.43</v>
      </c>
      <c r="F34" s="2">
        <f>'2014_4HH'!F34</f>
        <v>61.38</v>
      </c>
      <c r="G34" s="2">
        <f>'2014_4HH'!G34</f>
        <v>450470.8</v>
      </c>
      <c r="H34" s="2">
        <f t="shared" si="0"/>
        <v>5.772739449654934</v>
      </c>
      <c r="J34" s="2">
        <f t="shared" si="1"/>
        <v>693371.0923999995</v>
      </c>
    </row>
    <row r="35" spans="1:10" ht="12.75">
      <c r="A35" s="1">
        <v>30</v>
      </c>
      <c r="B35" s="3">
        <v>27440</v>
      </c>
      <c r="C35" s="1" t="s">
        <v>30</v>
      </c>
      <c r="D35" s="2">
        <f>('2014_1HH'!D35*'2014_1HH'!E35+'2014_2HH'!D35*'2014_2HH'!E35+'2014_3HH'!D35*'2014_3HH'!E35+'2014_4HH'!D35*'2014_4HH'!E35)/'2014 batez beste'!E35</f>
        <v>-2.335587569428863</v>
      </c>
      <c r="E35" s="2">
        <f>'2014_1HH'!E35+'2014_2HH'!E35+'2014_3HH'!E35+'2014_4HH'!E35</f>
        <v>10214537.899999999</v>
      </c>
      <c r="F35" s="2">
        <f>'2014_4HH'!F35</f>
        <v>-19.57</v>
      </c>
      <c r="G35" s="2">
        <f>'2014_4HH'!G35</f>
        <v>1665136.94</v>
      </c>
      <c r="H35" s="2">
        <f t="shared" si="0"/>
        <v>-4.751281362722888</v>
      </c>
      <c r="J35" s="2">
        <f t="shared" si="1"/>
        <v>-23856947.7467</v>
      </c>
    </row>
    <row r="36" spans="1:10" ht="12.75">
      <c r="A36" s="1">
        <v>31</v>
      </c>
      <c r="B36" s="1">
        <v>239</v>
      </c>
      <c r="C36" s="1" t="s">
        <v>31</v>
      </c>
      <c r="D36" s="2">
        <f>('2014_1HH'!D36*'2014_1HH'!E36+'2014_2HH'!D36*'2014_2HH'!E36+'2014_3HH'!D36*'2014_3HH'!E36+'2014_4HH'!D36*'2014_4HH'!E36)/'2014 batez beste'!E36</f>
        <v>1.2737849565739683</v>
      </c>
      <c r="E36" s="2">
        <f>'2014_1HH'!E36+'2014_2HH'!E36+'2014_3HH'!E36+'2014_4HH'!E36</f>
        <v>153987.13</v>
      </c>
      <c r="F36" s="2">
        <f>'2014_4HH'!F36</f>
        <v>-4.94</v>
      </c>
      <c r="G36" s="2">
        <f>'2014_4HH'!G36</f>
        <v>1744.04</v>
      </c>
      <c r="H36" s="2">
        <f t="shared" si="0"/>
        <v>1.2041965144164781</v>
      </c>
      <c r="J36" s="2">
        <f t="shared" si="1"/>
        <v>196146.4897</v>
      </c>
    </row>
    <row r="37" spans="1:10" ht="12.75">
      <c r="A37" s="1">
        <v>32</v>
      </c>
      <c r="B37" s="3">
        <v>11488</v>
      </c>
      <c r="C37" s="1" t="s">
        <v>32</v>
      </c>
      <c r="D37" s="2">
        <f>('2014_1HH'!D37*'2014_1HH'!E37+'2014_2HH'!D37*'2014_2HH'!E37+'2014_3HH'!D37*'2014_3HH'!E37+'2014_4HH'!D37*'2014_4HH'!E37)/'2014 batez beste'!E37</f>
        <v>-3.481670845910914</v>
      </c>
      <c r="E37" s="2">
        <f>'2014_1HH'!E37+'2014_2HH'!E37+'2014_3HH'!E37+'2014_4HH'!E37</f>
        <v>8120722.63</v>
      </c>
      <c r="F37" s="2">
        <f>'2014_4HH'!F37</f>
        <v>-17.35</v>
      </c>
      <c r="G37" s="2">
        <f>'2014_4HH'!G37</f>
        <v>1339851.94</v>
      </c>
      <c r="H37" s="2">
        <f t="shared" si="0"/>
        <v>-5.445770128061049</v>
      </c>
      <c r="J37" s="2">
        <f t="shared" si="1"/>
        <v>-28273683.228600003</v>
      </c>
    </row>
    <row r="38" spans="1:10" ht="12.75">
      <c r="A38" s="1">
        <v>33</v>
      </c>
      <c r="B38" s="3">
        <v>1121</v>
      </c>
      <c r="C38" s="1" t="s">
        <v>33</v>
      </c>
      <c r="D38" s="2">
        <f>('2014_1HH'!D38*'2014_1HH'!E38+'2014_2HH'!D38*'2014_2HH'!E38+'2014_3HH'!D38*'2014_3HH'!E38+'2014_4HH'!D38*'2014_4HH'!E38)/'2014 batez beste'!E38</f>
        <v>2.1064414293563796</v>
      </c>
      <c r="E38" s="2">
        <f>'2014_1HH'!E38+'2014_2HH'!E38+'2014_3HH'!E38+'2014_4HH'!E38</f>
        <v>562491.77</v>
      </c>
      <c r="F38" s="2">
        <f>'2014_4HH'!F38</f>
        <v>3.4</v>
      </c>
      <c r="G38" s="2">
        <f>'2014_4HH'!G38</f>
        <v>85297.86</v>
      </c>
      <c r="H38" s="2">
        <f t="shared" si="0"/>
        <v>2.2767710745848153</v>
      </c>
      <c r="J38" s="2">
        <f t="shared" si="1"/>
        <v>1184855.9679999999</v>
      </c>
    </row>
    <row r="39" spans="1:10" ht="12.75">
      <c r="A39" s="1">
        <v>34</v>
      </c>
      <c r="B39" s="3">
        <v>4090</v>
      </c>
      <c r="C39" s="1" t="s">
        <v>34</v>
      </c>
      <c r="D39" s="2">
        <f>('2014_1HH'!D39*'2014_1HH'!E39+'2014_2HH'!D39*'2014_2HH'!E39+'2014_3HH'!D39*'2014_3HH'!E39+'2014_4HH'!D39*'2014_4HH'!E39)/'2014 batez beste'!E39</f>
        <v>-21.586349208492408</v>
      </c>
      <c r="E39" s="2">
        <f>'2014_1HH'!E39+'2014_2HH'!E39+'2014_3HH'!E39+'2014_4HH'!E39</f>
        <v>3928257.96</v>
      </c>
      <c r="F39" s="2">
        <f>'2014_4HH'!F39</f>
        <v>-29.65</v>
      </c>
      <c r="G39" s="2">
        <f>'2014_4HH'!G39</f>
        <v>307795.69</v>
      </c>
      <c r="H39" s="2">
        <f t="shared" si="0"/>
        <v>-22.172261749824624</v>
      </c>
      <c r="J39" s="2">
        <f t="shared" si="1"/>
        <v>-84796748.1056</v>
      </c>
    </row>
    <row r="40" spans="1:10" ht="12.75">
      <c r="A40" s="1">
        <v>35</v>
      </c>
      <c r="B40" s="1">
        <v>609</v>
      </c>
      <c r="C40" s="1" t="s">
        <v>35</v>
      </c>
      <c r="D40" s="2">
        <f>('2014_1HH'!D40*'2014_1HH'!E40+'2014_2HH'!D40*'2014_2HH'!E40+'2014_3HH'!D40*'2014_3HH'!E40+'2014_4HH'!D40*'2014_4HH'!E40)/'2014 batez beste'!E40</f>
        <v>3.5269506236663624</v>
      </c>
      <c r="E40" s="2">
        <f>'2014_1HH'!E40+'2014_2HH'!E40+'2014_3HH'!E40+'2014_4HH'!E40</f>
        <v>715740.06</v>
      </c>
      <c r="F40" s="2">
        <f>'2014_4HH'!F40</f>
        <v>0.1</v>
      </c>
      <c r="G40" s="2">
        <f>'2014_4HH'!G40</f>
        <v>69796.77</v>
      </c>
      <c r="H40" s="2">
        <f t="shared" si="0"/>
        <v>3.2224581093161473</v>
      </c>
      <c r="J40" s="2">
        <f t="shared" si="1"/>
        <v>2524379.851</v>
      </c>
    </row>
    <row r="41" spans="1:10" ht="12.75">
      <c r="A41" s="1">
        <v>36</v>
      </c>
      <c r="B41" s="3">
        <v>16894</v>
      </c>
      <c r="C41" s="1" t="s">
        <v>36</v>
      </c>
      <c r="D41" s="2">
        <f>('2014_1HH'!D41*'2014_1HH'!E41+'2014_2HH'!D41*'2014_2HH'!E41+'2014_3HH'!D41*'2014_3HH'!E41+'2014_4HH'!D41*'2014_4HH'!E41)/'2014 batez beste'!E41</f>
        <v>-1.0058173475843546</v>
      </c>
      <c r="E41" s="2">
        <f>'2014_1HH'!E41+'2014_2HH'!E41+'2014_3HH'!E41+'2014_4HH'!E41</f>
        <v>8688135.299999999</v>
      </c>
      <c r="F41" s="2">
        <f>'2014_4HH'!F41</f>
        <v>-19.78</v>
      </c>
      <c r="G41" s="2">
        <f>'2014_4HH'!G41</f>
        <v>1707465.45</v>
      </c>
      <c r="H41" s="2">
        <f t="shared" si="0"/>
        <v>-4.089455224980625</v>
      </c>
      <c r="J41" s="2">
        <f t="shared" si="1"/>
        <v>-8738677.2029</v>
      </c>
    </row>
    <row r="42" spans="1:10" ht="12.75">
      <c r="A42" s="1">
        <v>37</v>
      </c>
      <c r="B42" s="1">
        <v>120</v>
      </c>
      <c r="C42" s="1" t="s">
        <v>37</v>
      </c>
      <c r="D42" s="2">
        <f>('2014_1HH'!D42*'2014_1HH'!E42+'2014_2HH'!D42*'2014_2HH'!E42+'2014_3HH'!D42*'2014_3HH'!E42+'2014_4HH'!D42*'2014_4HH'!E42)/'2014 batez beste'!E42</f>
        <v>9.93831231211137</v>
      </c>
      <c r="E42" s="2">
        <f>'2014_1HH'!E42+'2014_2HH'!E42+'2014_3HH'!E42+'2014_4HH'!E42</f>
        <v>114176.68000000001</v>
      </c>
      <c r="F42" s="2">
        <f>'2014_4HH'!F42</f>
        <v>0</v>
      </c>
      <c r="G42" s="2">
        <f>'2014_4HH'!G42</f>
        <v>0</v>
      </c>
      <c r="H42" s="2">
        <f t="shared" si="0"/>
        <v>9.93831231211137</v>
      </c>
      <c r="I42" t="s">
        <v>110</v>
      </c>
      <c r="J42" s="2">
        <f t="shared" si="1"/>
        <v>1134723.5046</v>
      </c>
    </row>
    <row r="43" spans="1:10" ht="12.75">
      <c r="A43" s="1">
        <v>38</v>
      </c>
      <c r="B43" s="1">
        <v>497</v>
      </c>
      <c r="C43" s="1" t="s">
        <v>38</v>
      </c>
      <c r="D43" s="2">
        <f>('2014_1HH'!D43*'2014_1HH'!E43+'2014_2HH'!D43*'2014_2HH'!E43+'2014_3HH'!D43*'2014_3HH'!E43+'2014_4HH'!D43*'2014_4HH'!E43)/'2014 batez beste'!E43</f>
        <v>20.45326948923124</v>
      </c>
      <c r="E43" s="2">
        <f>'2014_1HH'!E43+'2014_2HH'!E43+'2014_3HH'!E43+'2014_4HH'!E43</f>
        <v>338674.98</v>
      </c>
      <c r="F43" s="2">
        <f>'2014_4HH'!F43</f>
        <v>23.63</v>
      </c>
      <c r="G43" s="2">
        <f>'2014_4HH'!G43</f>
        <v>22953.48</v>
      </c>
      <c r="H43" s="2">
        <f t="shared" si="0"/>
        <v>20.65490467094321</v>
      </c>
      <c r="J43" s="2">
        <f t="shared" si="1"/>
        <v>6927010.635199999</v>
      </c>
    </row>
    <row r="44" spans="1:10" ht="12.75">
      <c r="A44" s="1">
        <v>39</v>
      </c>
      <c r="B44" s="3">
        <v>2726</v>
      </c>
      <c r="C44" s="1" t="s">
        <v>39</v>
      </c>
      <c r="D44" s="2">
        <f>('2014_1HH'!D44*'2014_1HH'!E44+'2014_2HH'!D44*'2014_2HH'!E44+'2014_3HH'!D44*'2014_3HH'!E44+'2014_4HH'!D44*'2014_4HH'!E44)/'2014 batez beste'!E44</f>
        <v>-1.8033997322094169</v>
      </c>
      <c r="E44" s="2">
        <f>'2014_1HH'!E44+'2014_2HH'!E44+'2014_3HH'!E44+'2014_4HH'!E44</f>
        <v>2516294.6</v>
      </c>
      <c r="F44" s="2">
        <f>'2014_4HH'!F44</f>
        <v>-9.77</v>
      </c>
      <c r="G44" s="2">
        <f>'2014_4HH'!G44</f>
        <v>349191.83</v>
      </c>
      <c r="H44" s="2">
        <f t="shared" si="0"/>
        <v>-2.7742197986608508</v>
      </c>
      <c r="J44" s="2">
        <f t="shared" si="1"/>
        <v>-4537885.007800002</v>
      </c>
    </row>
    <row r="45" spans="1:10" ht="12.75">
      <c r="A45" s="1">
        <v>40</v>
      </c>
      <c r="B45" s="3">
        <v>19601</v>
      </c>
      <c r="C45" s="1" t="s">
        <v>40</v>
      </c>
      <c r="D45" s="2">
        <f>('2014_1HH'!D45*'2014_1HH'!E45+'2014_2HH'!D45*'2014_2HH'!E45+'2014_3HH'!D45*'2014_3HH'!E45+'2014_4HH'!D45*'2014_4HH'!E45)/'2014 batez beste'!E45</f>
        <v>4.315363935125518</v>
      </c>
      <c r="E45" s="2">
        <f>'2014_1HH'!E45+'2014_2HH'!E45+'2014_3HH'!E45+'2014_4HH'!E45</f>
        <v>12533204.08</v>
      </c>
      <c r="F45" s="2">
        <f>'2014_4HH'!F45</f>
        <v>-13.47</v>
      </c>
      <c r="G45" s="2">
        <f>'2014_4HH'!G45</f>
        <v>2254108.12</v>
      </c>
      <c r="H45" s="2">
        <f t="shared" si="0"/>
        <v>1.6042469504363341</v>
      </c>
      <c r="J45" s="2">
        <f t="shared" si="1"/>
        <v>54085336.8784</v>
      </c>
    </row>
    <row r="46" spans="1:10" ht="12.75">
      <c r="A46" s="1">
        <v>41</v>
      </c>
      <c r="B46" s="1">
        <v>350</v>
      </c>
      <c r="C46" s="1" t="s">
        <v>41</v>
      </c>
      <c r="D46" s="2">
        <f>('2014_1HH'!D46*'2014_1HH'!E46+'2014_2HH'!D46*'2014_2HH'!E46+'2014_3HH'!D46*'2014_3HH'!E46+'2014_4HH'!D46*'2014_4HH'!E46)/'2014 batez beste'!E46</f>
        <v>3.726862506201787</v>
      </c>
      <c r="E46" s="2">
        <f>'2014_1HH'!E46+'2014_2HH'!E46+'2014_3HH'!E46+'2014_4HH'!E46</f>
        <v>117345.22</v>
      </c>
      <c r="F46" s="2">
        <f>'2014_4HH'!F46</f>
        <v>-29.57</v>
      </c>
      <c r="G46" s="2">
        <f>'2014_4HH'!G46</f>
        <v>5168.15</v>
      </c>
      <c r="H46" s="2">
        <f t="shared" si="0"/>
        <v>2.322255156314777</v>
      </c>
      <c r="J46" s="2">
        <f t="shared" si="1"/>
        <v>437329.50070000003</v>
      </c>
    </row>
    <row r="47" spans="1:10" ht="12.75">
      <c r="A47" s="1">
        <v>42</v>
      </c>
      <c r="B47" s="3">
        <v>4256</v>
      </c>
      <c r="C47" s="1" t="s">
        <v>42</v>
      </c>
      <c r="D47" s="2">
        <f>('2014_1HH'!D47*'2014_1HH'!E47+'2014_2HH'!D47*'2014_2HH'!E47+'2014_3HH'!D47*'2014_3HH'!E47+'2014_4HH'!D47*'2014_4HH'!E47)/'2014 batez beste'!E47</f>
        <v>10.351709404606579</v>
      </c>
      <c r="E47" s="2">
        <f>'2014_1HH'!E47+'2014_2HH'!E47+'2014_3HH'!E47+'2014_4HH'!E47</f>
        <v>2000473.9</v>
      </c>
      <c r="F47" s="2">
        <f>'2014_4HH'!F47</f>
        <v>3.16</v>
      </c>
      <c r="G47" s="2">
        <f>'2014_4HH'!G47</f>
        <v>178254.08</v>
      </c>
      <c r="H47" s="2">
        <f t="shared" si="0"/>
        <v>9.763314912355419</v>
      </c>
      <c r="J47" s="2">
        <f t="shared" si="1"/>
        <v>20708324.4843</v>
      </c>
    </row>
    <row r="48" spans="1:10" ht="12.75">
      <c r="A48" s="1">
        <v>43</v>
      </c>
      <c r="B48" s="3">
        <v>2306</v>
      </c>
      <c r="C48" s="1" t="s">
        <v>43</v>
      </c>
      <c r="D48" s="2">
        <f>('2014_1HH'!D48*'2014_1HH'!E48+'2014_2HH'!D48*'2014_2HH'!E48+'2014_3HH'!D48*'2014_3HH'!E48+'2014_4HH'!D48*'2014_4HH'!E48)/'2014 batez beste'!E48</f>
        <v>-12.789026868522903</v>
      </c>
      <c r="E48" s="2">
        <f>'2014_1HH'!E48+'2014_2HH'!E48+'2014_3HH'!E48+'2014_4HH'!E48</f>
        <v>1734619.3599999999</v>
      </c>
      <c r="F48" s="2">
        <f>'2014_4HH'!F48</f>
        <v>-24.96</v>
      </c>
      <c r="G48" s="2">
        <f>'2014_4HH'!G48</f>
        <v>296118.12</v>
      </c>
      <c r="H48" s="2">
        <f t="shared" si="0"/>
        <v>-14.563774081177643</v>
      </c>
      <c r="J48" s="2">
        <f t="shared" si="1"/>
        <v>-22184093.6017</v>
      </c>
    </row>
    <row r="49" spans="1:10" ht="12.75">
      <c r="A49" s="1">
        <v>44</v>
      </c>
      <c r="B49" s="1">
        <v>464</v>
      </c>
      <c r="C49" s="1" t="s">
        <v>44</v>
      </c>
      <c r="D49" s="2">
        <f>('2014_1HH'!D49*'2014_1HH'!E49+'2014_2HH'!D49*'2014_2HH'!E49+'2014_3HH'!D49*'2014_3HH'!E49+'2014_4HH'!D49*'2014_4HH'!E49)/'2014 batez beste'!E49</f>
        <v>-8.026768074500316</v>
      </c>
      <c r="E49" s="2">
        <f>'2014_1HH'!E49+'2014_2HH'!E49+'2014_3HH'!E49+'2014_4HH'!E49</f>
        <v>235892.69</v>
      </c>
      <c r="F49" s="2">
        <f>'2014_4HH'!F49</f>
        <v>-21.93</v>
      </c>
      <c r="G49" s="2">
        <f>'2014_4HH'!G49</f>
        <v>9466.49</v>
      </c>
      <c r="H49" s="2">
        <f t="shared" si="0"/>
        <v>-8.563184955215453</v>
      </c>
      <c r="J49" s="2">
        <f t="shared" si="1"/>
        <v>-1893455.9131</v>
      </c>
    </row>
    <row r="50" spans="1:10" ht="12.75">
      <c r="A50" s="1">
        <v>45</v>
      </c>
      <c r="B50" s="3">
        <v>61195</v>
      </c>
      <c r="C50" s="1" t="s">
        <v>45</v>
      </c>
      <c r="D50" s="2">
        <f>('2014_1HH'!D50*'2014_1HH'!E50+'2014_2HH'!D50*'2014_2HH'!E50+'2014_3HH'!D50*'2014_3HH'!E50+'2014_4HH'!D50*'2014_4HH'!E50)/'2014 batez beste'!E50</f>
        <v>-5.353424354303214</v>
      </c>
      <c r="E50" s="2">
        <f>'2014_1HH'!E50+'2014_2HH'!E50+'2014_3HH'!E50+'2014_4HH'!E50</f>
        <v>27719702.43</v>
      </c>
      <c r="F50" s="2">
        <f>'2014_4HH'!F50</f>
        <v>-37.06</v>
      </c>
      <c r="G50" s="2">
        <f>'2014_4HH'!G50</f>
        <v>5595366.71</v>
      </c>
      <c r="H50" s="2">
        <f t="shared" si="0"/>
        <v>-10.678639712869584</v>
      </c>
      <c r="J50" s="2">
        <f t="shared" si="1"/>
        <v>-148395330.08279997</v>
      </c>
    </row>
    <row r="51" spans="1:10" ht="12.75">
      <c r="A51" s="1">
        <v>46</v>
      </c>
      <c r="B51" s="3">
        <v>1671</v>
      </c>
      <c r="C51" s="1" t="s">
        <v>46</v>
      </c>
      <c r="D51" s="2">
        <f>('2014_1HH'!D51*'2014_1HH'!E51+'2014_2HH'!D51*'2014_2HH'!E51+'2014_3HH'!D51*'2014_3HH'!E51+'2014_4HH'!D51*'2014_4HH'!E51)/'2014 batez beste'!E51</f>
        <v>2.0301106053166236</v>
      </c>
      <c r="E51" s="2">
        <f>'2014_1HH'!E51+'2014_2HH'!E51+'2014_3HH'!E51+'2014_4HH'!E51</f>
        <v>814474.41</v>
      </c>
      <c r="F51" s="2">
        <f>'2014_4HH'!F51</f>
        <v>-16.19</v>
      </c>
      <c r="G51" s="2">
        <f>'2014_4HH'!G51</f>
        <v>70291.33</v>
      </c>
      <c r="H51" s="2">
        <f t="shared" si="0"/>
        <v>0.5825909407387313</v>
      </c>
      <c r="J51" s="2">
        <f t="shared" si="1"/>
        <v>1653473.1375</v>
      </c>
    </row>
    <row r="52" spans="1:10" ht="12.75">
      <c r="A52" s="1">
        <v>47</v>
      </c>
      <c r="B52" s="1">
        <v>666</v>
      </c>
      <c r="C52" s="1" t="s">
        <v>47</v>
      </c>
      <c r="D52" s="2">
        <f>('2014_1HH'!D52*'2014_1HH'!E52+'2014_2HH'!D52*'2014_2HH'!E52+'2014_3HH'!D52*'2014_3HH'!E52+'2014_4HH'!D52*'2014_4HH'!E52)/'2014 batez beste'!E52</f>
        <v>2.1370608160879434</v>
      </c>
      <c r="E52" s="2">
        <f>'2014_1HH'!E52+'2014_2HH'!E52+'2014_3HH'!E52+'2014_4HH'!E52</f>
        <v>357291.15</v>
      </c>
      <c r="F52" s="2">
        <f>'2014_4HH'!F52</f>
        <v>-21.19</v>
      </c>
      <c r="G52" s="2">
        <f>'2014_4HH'!G52</f>
        <v>63913.74</v>
      </c>
      <c r="H52" s="2">
        <f t="shared" si="0"/>
        <v>-1.4025934836606482</v>
      </c>
      <c r="J52" s="2">
        <f t="shared" si="1"/>
        <v>763552.9165999999</v>
      </c>
    </row>
    <row r="53" spans="1:10" ht="12.75">
      <c r="A53" s="1">
        <v>48</v>
      </c>
      <c r="B53" s="1">
        <v>260</v>
      </c>
      <c r="C53" s="1" t="s">
        <v>48</v>
      </c>
      <c r="D53" s="2">
        <f>('2014_1HH'!D53*'2014_1HH'!E53+'2014_2HH'!D53*'2014_2HH'!E53+'2014_3HH'!D53*'2014_3HH'!E53+'2014_4HH'!D53*'2014_4HH'!E53)/'2014 batez beste'!E53</f>
        <v>8.075856884367495</v>
      </c>
      <c r="E53" s="2">
        <f>'2014_1HH'!E53+'2014_2HH'!E53+'2014_3HH'!E53+'2014_4HH'!E53</f>
        <v>207424.72</v>
      </c>
      <c r="F53" s="2">
        <f>'2014_4HH'!F53</f>
        <v>-16.74</v>
      </c>
      <c r="G53" s="2">
        <f>'2014_4HH'!G53</f>
        <v>8415.51</v>
      </c>
      <c r="H53" s="2">
        <f t="shared" si="0"/>
        <v>7.108298187043259</v>
      </c>
      <c r="J53" s="2">
        <f t="shared" si="1"/>
        <v>1675132.353</v>
      </c>
    </row>
    <row r="54" spans="1:10" ht="12.75">
      <c r="A54" s="1">
        <v>49</v>
      </c>
      <c r="B54" s="3">
        <v>5465</v>
      </c>
      <c r="C54" s="1" t="s">
        <v>49</v>
      </c>
      <c r="D54" s="2">
        <f>('2014_1HH'!D54*'2014_1HH'!E54+'2014_2HH'!D54*'2014_2HH'!E54+'2014_3HH'!D54*'2014_3HH'!E54+'2014_4HH'!D54*'2014_4HH'!E54)/'2014 batez beste'!E54</f>
        <v>-0.09236280349858765</v>
      </c>
      <c r="E54" s="2">
        <f>'2014_1HH'!E54+'2014_2HH'!E54+'2014_3HH'!E54+'2014_4HH'!E54</f>
        <v>3118927.1999999997</v>
      </c>
      <c r="F54" s="2">
        <f>'2014_4HH'!F54</f>
        <v>-17.93</v>
      </c>
      <c r="G54" s="2">
        <f>'2014_4HH'!G54</f>
        <v>401009.41</v>
      </c>
      <c r="H54" s="2">
        <f t="shared" si="0"/>
        <v>-2.124518822343224</v>
      </c>
      <c r="J54" s="2">
        <f t="shared" si="1"/>
        <v>-288072.86010000017</v>
      </c>
    </row>
    <row r="55" spans="1:10" ht="12.75">
      <c r="A55" s="1">
        <v>50</v>
      </c>
      <c r="B55" s="1">
        <v>373</v>
      </c>
      <c r="C55" s="1" t="s">
        <v>50</v>
      </c>
      <c r="D55" s="2">
        <f>('2014_1HH'!D55*'2014_1HH'!E55+'2014_2HH'!D55*'2014_2HH'!E55+'2014_3HH'!D55*'2014_3HH'!E55+'2014_4HH'!D55*'2014_4HH'!E55)/'2014 batez beste'!E55</f>
        <v>17.372549093081222</v>
      </c>
      <c r="E55" s="2">
        <f>'2014_1HH'!E55+'2014_2HH'!E55+'2014_3HH'!E55+'2014_4HH'!E55</f>
        <v>200339.33000000002</v>
      </c>
      <c r="F55" s="2">
        <f>'2014_4HH'!F55</f>
        <v>1.07</v>
      </c>
      <c r="G55" s="2">
        <f>'2014_4HH'!G55</f>
        <v>67655.02</v>
      </c>
      <c r="H55" s="2">
        <f t="shared" si="0"/>
        <v>13.2569799217782</v>
      </c>
      <c r="J55" s="2">
        <f t="shared" si="1"/>
        <v>3480404.8457</v>
      </c>
    </row>
    <row r="56" spans="1:10" ht="12.75">
      <c r="A56" s="1">
        <v>51</v>
      </c>
      <c r="B56" s="3">
        <v>8608</v>
      </c>
      <c r="C56" s="1" t="s">
        <v>51</v>
      </c>
      <c r="D56" s="2">
        <f>('2014_1HH'!D56*'2014_1HH'!E56+'2014_2HH'!D56*'2014_2HH'!E56+'2014_3HH'!D56*'2014_3HH'!E56+'2014_4HH'!D56*'2014_4HH'!E56)/'2014 batez beste'!E56</f>
        <v>-3.3569895169923383</v>
      </c>
      <c r="E56" s="2">
        <f>'2014_1HH'!E56+'2014_2HH'!E56+'2014_3HH'!E56+'2014_4HH'!E56</f>
        <v>3064653.8699999996</v>
      </c>
      <c r="F56" s="2">
        <f>'2014_4HH'!F56</f>
        <v>-6.53</v>
      </c>
      <c r="G56" s="2">
        <f>'2014_4HH'!G56</f>
        <v>142913.47</v>
      </c>
      <c r="H56" s="2">
        <f t="shared" si="0"/>
        <v>-3.4983633029197763</v>
      </c>
      <c r="J56" s="2">
        <f t="shared" si="1"/>
        <v>-10288010.9148</v>
      </c>
    </row>
    <row r="57" spans="1:10" ht="12.75">
      <c r="A57" s="1">
        <v>52</v>
      </c>
      <c r="B57" s="3">
        <v>1468</v>
      </c>
      <c r="C57" s="1" t="s">
        <v>52</v>
      </c>
      <c r="D57" s="2">
        <f>('2014_1HH'!D57*'2014_1HH'!E57+'2014_2HH'!D57*'2014_2HH'!E57+'2014_3HH'!D57*'2014_3HH'!E57+'2014_4HH'!D57*'2014_4HH'!E57)/'2014 batez beste'!E57</f>
        <v>-22.210366414055944</v>
      </c>
      <c r="E57" s="2">
        <f>'2014_1HH'!E57+'2014_2HH'!E57+'2014_3HH'!E57+'2014_4HH'!E57</f>
        <v>614100.35</v>
      </c>
      <c r="F57" s="2">
        <f>'2014_4HH'!F57</f>
        <v>-23.5</v>
      </c>
      <c r="G57" s="2">
        <f>'2014_4HH'!G57</f>
        <v>53869.94</v>
      </c>
      <c r="H57" s="2">
        <f t="shared" si="0"/>
        <v>-22.314371764199272</v>
      </c>
      <c r="I57" t="s">
        <v>110</v>
      </c>
      <c r="J57" s="2">
        <f t="shared" si="1"/>
        <v>-13639393.7885</v>
      </c>
    </row>
    <row r="58" spans="1:10" ht="12.75">
      <c r="A58" s="1">
        <v>53</v>
      </c>
      <c r="B58" s="3">
        <v>6007</v>
      </c>
      <c r="C58" s="1" t="s">
        <v>53</v>
      </c>
      <c r="D58" s="2">
        <f>('2014_1HH'!D58*'2014_1HH'!E58+'2014_2HH'!D58*'2014_2HH'!E58+'2014_3HH'!D58*'2014_3HH'!E58+'2014_4HH'!D58*'2014_4HH'!E58)/'2014 batez beste'!E58</f>
        <v>2.017006156894017</v>
      </c>
      <c r="E58" s="2">
        <f>'2014_1HH'!E58+'2014_2HH'!E58+'2014_3HH'!E58+'2014_4HH'!E58</f>
        <v>2594351.95</v>
      </c>
      <c r="F58" s="2">
        <f>'2014_4HH'!F58</f>
        <v>-18.23</v>
      </c>
      <c r="G58" s="2">
        <f>'2014_4HH'!G58</f>
        <v>847744.73</v>
      </c>
      <c r="H58" s="2">
        <f t="shared" si="0"/>
        <v>-2.969574512822806</v>
      </c>
      <c r="J58" s="2">
        <f t="shared" si="1"/>
        <v>5232823.8563</v>
      </c>
    </row>
    <row r="59" spans="1:10" ht="12.75">
      <c r="A59" s="1">
        <v>54</v>
      </c>
      <c r="B59" s="1">
        <v>640</v>
      </c>
      <c r="C59" s="1" t="s">
        <v>54</v>
      </c>
      <c r="D59" s="2">
        <f>('2014_1HH'!D59*'2014_1HH'!E59+'2014_2HH'!D59*'2014_2HH'!E59+'2014_3HH'!D59*'2014_3HH'!E59+'2014_4HH'!D59*'2014_4HH'!E59)/'2014 batez beste'!E59</f>
        <v>0.10929537070708739</v>
      </c>
      <c r="E59" s="2">
        <f>'2014_1HH'!E59+'2014_2HH'!E59+'2014_3HH'!E59+'2014_4HH'!E59</f>
        <v>290385.60000000003</v>
      </c>
      <c r="F59" s="2">
        <f>'2014_4HH'!F59</f>
        <v>1</v>
      </c>
      <c r="G59" s="2">
        <f>'2014_4HH'!G59</f>
        <v>41040.58</v>
      </c>
      <c r="H59" s="2">
        <f t="shared" si="0"/>
        <v>0.2195915295526744</v>
      </c>
      <c r="J59" s="2">
        <f t="shared" si="1"/>
        <v>31737.8018</v>
      </c>
    </row>
    <row r="60" spans="1:10" ht="12.75">
      <c r="A60" s="1">
        <v>55</v>
      </c>
      <c r="B60" s="3">
        <v>22052</v>
      </c>
      <c r="C60" s="1" t="s">
        <v>55</v>
      </c>
      <c r="D60" s="2">
        <f>('2014_1HH'!D60*'2014_1HH'!E60+'2014_2HH'!D60*'2014_2HH'!E60+'2014_3HH'!D60*'2014_3HH'!E60+'2014_4HH'!D60*'2014_4HH'!E60)/'2014 batez beste'!E60</f>
        <v>4.013559206389642</v>
      </c>
      <c r="E60" s="2">
        <f>'2014_1HH'!E60+'2014_2HH'!E60+'2014_3HH'!E60+'2014_4HH'!E60</f>
        <v>12521055.32</v>
      </c>
      <c r="F60" s="2">
        <f>'2014_4HH'!F60</f>
        <v>-16.12</v>
      </c>
      <c r="G60" s="2">
        <f>'2014_4HH'!G60</f>
        <v>1962086.64</v>
      </c>
      <c r="H60" s="2">
        <f t="shared" si="0"/>
        <v>1.2859889289174657</v>
      </c>
      <c r="J60" s="2">
        <f t="shared" si="1"/>
        <v>50253996.853300005</v>
      </c>
    </row>
    <row r="61" spans="1:10" ht="12.75">
      <c r="A61" s="1">
        <v>56</v>
      </c>
      <c r="B61" s="3">
        <v>5293</v>
      </c>
      <c r="C61" s="1" t="s">
        <v>56</v>
      </c>
      <c r="D61" s="2">
        <f>('2014_1HH'!D61*'2014_1HH'!E61+'2014_2HH'!D61*'2014_2HH'!E61+'2014_3HH'!D61*'2014_3HH'!E61+'2014_4HH'!D61*'2014_4HH'!E61)/'2014 batez beste'!E61</f>
        <v>-12.097965969137611</v>
      </c>
      <c r="E61" s="2">
        <f>'2014_1HH'!E61+'2014_2HH'!E61+'2014_3HH'!E61+'2014_4HH'!E61</f>
        <v>2516391.71</v>
      </c>
      <c r="F61" s="2">
        <f>'2014_4HH'!F61</f>
        <v>-19.33</v>
      </c>
      <c r="G61" s="2">
        <f>'2014_4HH'!G61</f>
        <v>257980.41</v>
      </c>
      <c r="H61" s="2">
        <f t="shared" si="0"/>
        <v>-12.77045077785023</v>
      </c>
      <c r="J61" s="2">
        <f t="shared" si="1"/>
        <v>-30443221.2726</v>
      </c>
    </row>
    <row r="62" spans="1:10" ht="12.75">
      <c r="A62" s="1">
        <v>57</v>
      </c>
      <c r="B62" s="1">
        <v>262</v>
      </c>
      <c r="C62" s="1" t="s">
        <v>57</v>
      </c>
      <c r="D62" s="2">
        <f>('2014_1HH'!D62*'2014_1HH'!E62+'2014_2HH'!D62*'2014_2HH'!E62+'2014_3HH'!D62*'2014_3HH'!E62+'2014_4HH'!D62*'2014_4HH'!E62)/'2014 batez beste'!E62</f>
        <v>0.003638096706815305</v>
      </c>
      <c r="E62" s="2">
        <f>'2014_1HH'!E62+'2014_2HH'!E62+'2014_3HH'!E62+'2014_4HH'!E62</f>
        <v>652981.8999999999</v>
      </c>
      <c r="F62" s="2">
        <f>'2014_4HH'!F62</f>
        <v>0.06</v>
      </c>
      <c r="G62" s="2">
        <f>'2014_4HH'!G62</f>
        <v>78214.25</v>
      </c>
      <c r="H62" s="2">
        <f t="shared" si="0"/>
        <v>0.009666990587956462</v>
      </c>
      <c r="J62" s="2">
        <f t="shared" si="1"/>
        <v>2375.6113000000005</v>
      </c>
    </row>
    <row r="63" spans="1:10" ht="12.75">
      <c r="A63" s="1">
        <v>58</v>
      </c>
      <c r="B63" s="1">
        <v>957</v>
      </c>
      <c r="C63" s="1" t="s">
        <v>58</v>
      </c>
      <c r="D63" s="2">
        <f>('2014_1HH'!D63*'2014_1HH'!E63+'2014_2HH'!D63*'2014_2HH'!E63+'2014_3HH'!D63*'2014_3HH'!E63+'2014_4HH'!D63*'2014_4HH'!E63)/'2014 batez beste'!E63</f>
        <v>-4.570060255535659</v>
      </c>
      <c r="E63" s="2">
        <f>'2014_1HH'!E63+'2014_2HH'!E63+'2014_3HH'!E63+'2014_4HH'!E63</f>
        <v>1219594.17</v>
      </c>
      <c r="F63" s="2">
        <f>'2014_4HH'!F63</f>
        <v>-19.03</v>
      </c>
      <c r="G63" s="2">
        <f>'2014_4HH'!G63</f>
        <v>331999.61</v>
      </c>
      <c r="H63" s="2">
        <f t="shared" si="0"/>
        <v>-7.664100988146524</v>
      </c>
      <c r="J63" s="2">
        <f t="shared" si="1"/>
        <v>-5573618.8442</v>
      </c>
    </row>
    <row r="64" spans="1:10" ht="12.75">
      <c r="A64" s="1">
        <v>59</v>
      </c>
      <c r="B64" s="3">
        <v>11282</v>
      </c>
      <c r="C64" s="1" t="s">
        <v>59</v>
      </c>
      <c r="D64" s="2">
        <f>('2014_1HH'!D64*'2014_1HH'!E64+'2014_2HH'!D64*'2014_2HH'!E64+'2014_3HH'!D64*'2014_3HH'!E64+'2014_4HH'!D64*'2014_4HH'!E64)/'2014 batez beste'!E64</f>
        <v>-8.403118816101284</v>
      </c>
      <c r="E64" s="2">
        <f>'2014_1HH'!E64+'2014_2HH'!E64+'2014_3HH'!E64+'2014_4HH'!E64</f>
        <v>8519350.399999999</v>
      </c>
      <c r="F64" s="2">
        <f>'2014_4HH'!F64</f>
        <v>-17.83</v>
      </c>
      <c r="G64" s="2">
        <f>'2014_4HH'!G64</f>
        <v>1285951.98</v>
      </c>
      <c r="H64" s="2">
        <f t="shared" si="0"/>
        <v>-9.639441374433167</v>
      </c>
      <c r="J64" s="2">
        <f t="shared" si="1"/>
        <v>-71589113.64719999</v>
      </c>
    </row>
    <row r="65" spans="1:10" ht="12.75">
      <c r="A65" s="1">
        <v>60</v>
      </c>
      <c r="B65" s="1">
        <v>123</v>
      </c>
      <c r="C65" s="1" t="s">
        <v>60</v>
      </c>
      <c r="D65" s="2">
        <f>('2014_1HH'!D65*'2014_1HH'!E65+'2014_2HH'!D65*'2014_2HH'!E65+'2014_3HH'!D65*'2014_3HH'!E65+'2014_4HH'!D65*'2014_4HH'!E65)/'2014 batez beste'!E65</f>
        <v>0.03600199694252132</v>
      </c>
      <c r="E65" s="2">
        <f>'2014_1HH'!E65+'2014_2HH'!E65+'2014_3HH'!E65+'2014_4HH'!E65</f>
        <v>217192.03</v>
      </c>
      <c r="F65" s="2">
        <f>'2014_4HH'!F65</f>
        <v>0</v>
      </c>
      <c r="G65" s="2">
        <f>'2014_4HH'!G65</f>
        <v>5715.88</v>
      </c>
      <c r="H65" s="2">
        <f t="shared" si="0"/>
        <v>0.03507882156357753</v>
      </c>
      <c r="J65" s="2">
        <f t="shared" si="1"/>
        <v>7819.346799999998</v>
      </c>
    </row>
    <row r="66" spans="1:10" ht="12.75">
      <c r="A66" s="1">
        <v>61</v>
      </c>
      <c r="B66" s="3">
        <v>5694</v>
      </c>
      <c r="C66" s="1" t="s">
        <v>61</v>
      </c>
      <c r="D66" s="2">
        <f>('2014_1HH'!D66*'2014_1HH'!E66+'2014_2HH'!D66*'2014_2HH'!E66+'2014_3HH'!D66*'2014_3HH'!E66+'2014_4HH'!D66*'2014_4HH'!E66)/'2014 batez beste'!E66</f>
        <v>-6.436245466338122</v>
      </c>
      <c r="E66" s="2">
        <f>'2014_1HH'!E66+'2014_2HH'!E66+'2014_3HH'!E66+'2014_4HH'!E66</f>
        <v>2778975.99</v>
      </c>
      <c r="F66" s="2">
        <f>'2014_4HH'!F66</f>
        <v>-24.69</v>
      </c>
      <c r="G66" s="2">
        <f>'2014_4HH'!G66</f>
        <v>220105.45</v>
      </c>
      <c r="H66" s="2">
        <f t="shared" si="0"/>
        <v>-7.775905937786069</v>
      </c>
      <c r="J66" s="2">
        <f t="shared" si="1"/>
        <v>-17886171.616699997</v>
      </c>
    </row>
    <row r="67" spans="1:10" ht="12.75">
      <c r="A67" s="1">
        <v>62</v>
      </c>
      <c r="B67" s="3">
        <v>1305</v>
      </c>
      <c r="C67" s="1" t="s">
        <v>62</v>
      </c>
      <c r="D67" s="2">
        <f>('2014_1HH'!D67*'2014_1HH'!E67+'2014_2HH'!D67*'2014_2HH'!E67+'2014_3HH'!D67*'2014_3HH'!E67+'2014_4HH'!D67*'2014_4HH'!E67)/'2014 batez beste'!E67</f>
        <v>17.40158319595036</v>
      </c>
      <c r="E67" s="2">
        <f>'2014_1HH'!E67+'2014_2HH'!E67+'2014_3HH'!E67+'2014_4HH'!E67</f>
        <v>641109.27</v>
      </c>
      <c r="F67" s="2">
        <f>'2014_4HH'!F67</f>
        <v>11.89</v>
      </c>
      <c r="G67" s="2">
        <f>'2014_4HH'!G67</f>
        <v>143786.12</v>
      </c>
      <c r="H67" s="2">
        <f t="shared" si="0"/>
        <v>16.3919083107368</v>
      </c>
      <c r="J67" s="2">
        <f t="shared" si="1"/>
        <v>11156316.299600001</v>
      </c>
    </row>
    <row r="68" spans="1:10" ht="12.75">
      <c r="A68" s="1">
        <v>63</v>
      </c>
      <c r="B68" s="3">
        <v>9970</v>
      </c>
      <c r="C68" s="1" t="s">
        <v>63</v>
      </c>
      <c r="D68" s="2">
        <f>('2014_1HH'!D68*'2014_1HH'!E68+'2014_2HH'!D68*'2014_2HH'!E68+'2014_3HH'!D68*'2014_3HH'!E68+'2014_4HH'!D68*'2014_4HH'!E68)/'2014 batez beste'!E68</f>
        <v>23.88801643214847</v>
      </c>
      <c r="E68" s="2">
        <f>'2014_1HH'!E68+'2014_2HH'!E68+'2014_3HH'!E68+'2014_4HH'!E68</f>
        <v>4802820.529999999</v>
      </c>
      <c r="F68" s="2">
        <f>'2014_4HH'!F68</f>
        <v>0.41</v>
      </c>
      <c r="G68" s="2">
        <f>'2014_4HH'!G68</f>
        <v>497533.64</v>
      </c>
      <c r="H68" s="2">
        <f t="shared" si="0"/>
        <v>21.68418200885999</v>
      </c>
      <c r="J68" s="2">
        <f t="shared" si="1"/>
        <v>114729855.7413</v>
      </c>
    </row>
    <row r="69" spans="1:10" ht="12.75">
      <c r="A69" s="1">
        <v>64</v>
      </c>
      <c r="B69" s="3">
        <v>15929</v>
      </c>
      <c r="C69" s="1" t="s">
        <v>64</v>
      </c>
      <c r="D69" s="2">
        <f>('2014_1HH'!D69*'2014_1HH'!E69+'2014_2HH'!D69*'2014_2HH'!E69+'2014_3HH'!D69*'2014_3HH'!E69+'2014_4HH'!D69*'2014_4HH'!E69)/'2014 batez beste'!E69</f>
        <v>5.2286206193990585</v>
      </c>
      <c r="E69" s="2">
        <f>'2014_1HH'!E69+'2014_2HH'!E69+'2014_3HH'!E69+'2014_4HH'!E69</f>
        <v>10809612.51</v>
      </c>
      <c r="F69" s="2">
        <f>'2014_4HH'!F69</f>
        <v>-0.05</v>
      </c>
      <c r="G69" s="2">
        <f>'2014_4HH'!G69</f>
        <v>2438433.09</v>
      </c>
      <c r="H69" s="2">
        <f t="shared" si="0"/>
        <v>4.2570385780526</v>
      </c>
      <c r="J69" s="2">
        <f t="shared" si="1"/>
        <v>56519362.85750001</v>
      </c>
    </row>
    <row r="70" spans="1:10" ht="12.75">
      <c r="A70" s="1">
        <v>65</v>
      </c>
      <c r="B70" s="3">
        <v>3991</v>
      </c>
      <c r="C70" s="1" t="s">
        <v>65</v>
      </c>
      <c r="D70" s="2">
        <f>('2014_1HH'!D70*'2014_1HH'!E70+'2014_2HH'!D70*'2014_2HH'!E70+'2014_3HH'!D70*'2014_3HH'!E70+'2014_4HH'!D70*'2014_4HH'!E70)/'2014 batez beste'!E70</f>
        <v>-20.86089735699518</v>
      </c>
      <c r="E70" s="2">
        <f>'2014_1HH'!E70+'2014_2HH'!E70+'2014_3HH'!E70+'2014_4HH'!E70</f>
        <v>2260147.98</v>
      </c>
      <c r="F70" s="2">
        <f>'2014_4HH'!F70</f>
        <v>-1.69</v>
      </c>
      <c r="G70" s="2">
        <f>'2014_4HH'!G70</f>
        <v>475229.22</v>
      </c>
      <c r="H70" s="2">
        <f t="shared" si="0"/>
        <v>-17.530252282646796</v>
      </c>
      <c r="J70" s="2">
        <f t="shared" si="1"/>
        <v>-47148715.0224</v>
      </c>
    </row>
    <row r="71" spans="1:10" ht="12.75">
      <c r="A71" s="1">
        <v>66</v>
      </c>
      <c r="B71" s="1">
        <v>594</v>
      </c>
      <c r="C71" s="1" t="s">
        <v>66</v>
      </c>
      <c r="D71" s="2">
        <f>('2014_1HH'!D71*'2014_1HH'!E71+'2014_2HH'!D71*'2014_2HH'!E71+'2014_3HH'!D71*'2014_3HH'!E71+'2014_4HH'!D71*'2014_4HH'!E71)/'2014 batez beste'!E71</f>
        <v>0.00565011628825072</v>
      </c>
      <c r="E71" s="2">
        <f>'2014_1HH'!E71+'2014_2HH'!E71+'2014_3HH'!E71+'2014_4HH'!E71</f>
        <v>273062.83999999997</v>
      </c>
      <c r="F71" s="2">
        <f>'2014_4HH'!F71</f>
        <v>0</v>
      </c>
      <c r="G71" s="2">
        <f>'2014_4HH'!G71</f>
        <v>7262.03</v>
      </c>
      <c r="H71" s="2">
        <f aca="true" t="shared" si="2" ref="H71:H95">(D71*E71+F71*G71)/(E71+G71)</f>
        <v>0.0055037457076141695</v>
      </c>
      <c r="J71" s="2">
        <f aca="true" t="shared" si="3" ref="J71:J93">D71*E71</f>
        <v>1542.8368</v>
      </c>
    </row>
    <row r="72" spans="1:10" ht="12.75">
      <c r="A72" s="1">
        <v>67</v>
      </c>
      <c r="B72" s="3">
        <v>39230</v>
      </c>
      <c r="C72" s="1" t="s">
        <v>67</v>
      </c>
      <c r="D72" s="2">
        <f>('2014_1HH'!D72*'2014_1HH'!E72+'2014_2HH'!D72*'2014_2HH'!E72+'2014_3HH'!D72*'2014_3HH'!E72+'2014_4HH'!D72*'2014_4HH'!E72)/'2014 batez beste'!E72</f>
        <v>-2.9241243821431984</v>
      </c>
      <c r="E72" s="2">
        <f>'2014_1HH'!E72+'2014_2HH'!E72+'2014_3HH'!E72+'2014_4HH'!E72</f>
        <v>18753034.64</v>
      </c>
      <c r="F72" s="2">
        <f>'2014_4HH'!F72</f>
        <v>-20.2</v>
      </c>
      <c r="G72" s="2">
        <f>'2014_4HH'!G72</f>
        <v>3141240.79</v>
      </c>
      <c r="H72" s="2">
        <f t="shared" si="2"/>
        <v>-5.402748776327054</v>
      </c>
      <c r="J72" s="2">
        <f t="shared" si="3"/>
        <v>-54836205.83</v>
      </c>
    </row>
    <row r="73" spans="1:10" ht="12.75">
      <c r="A73" s="1">
        <v>68</v>
      </c>
      <c r="B73" s="1">
        <v>244</v>
      </c>
      <c r="C73" s="1" t="s">
        <v>68</v>
      </c>
      <c r="D73" s="2">
        <f>('2014_1HH'!D73*'2014_1HH'!E73+'2014_2HH'!D73*'2014_2HH'!E73+'2014_3HH'!D73*'2014_3HH'!E73+'2014_4HH'!D73*'2014_4HH'!E73)/'2014 batez beste'!E73</f>
        <v>15.382560988346619</v>
      </c>
      <c r="E73" s="2">
        <f>'2014_1HH'!E73+'2014_2HH'!E73+'2014_3HH'!E73+'2014_4HH'!E73</f>
        <v>332719.70999999996</v>
      </c>
      <c r="F73" s="2">
        <f>'2014_4HH'!F73</f>
        <v>6.13</v>
      </c>
      <c r="G73" s="2">
        <f>'2014_4HH'!G73</f>
        <v>33732.54</v>
      </c>
      <c r="H73" s="2">
        <f t="shared" si="2"/>
        <v>14.530847337681788</v>
      </c>
      <c r="J73" s="2">
        <f t="shared" si="3"/>
        <v>5118081.2310999995</v>
      </c>
    </row>
    <row r="74" spans="1:10" ht="12.75">
      <c r="A74" s="1">
        <v>69</v>
      </c>
      <c r="B74" s="3">
        <v>186126</v>
      </c>
      <c r="C74" s="1" t="s">
        <v>69</v>
      </c>
      <c r="D74" s="2">
        <f>('2014_1HH'!D74*'2014_1HH'!E74+'2014_2HH'!D74*'2014_2HH'!E74+'2014_3HH'!D74*'2014_3HH'!E74+'2014_4HH'!D74*'2014_4HH'!E74)/'2014 batez beste'!E74</f>
        <v>3.684392038963123</v>
      </c>
      <c r="E74" s="2">
        <f>'2014_1HH'!E74+'2014_2HH'!E74+'2014_3HH'!E74+'2014_4HH'!E74</f>
        <v>73571304.47</v>
      </c>
      <c r="F74" s="2">
        <f>'2014_4HH'!F74</f>
        <v>-17.78</v>
      </c>
      <c r="G74" s="2">
        <f>'2014_4HH'!G74</f>
        <v>5080267.33</v>
      </c>
      <c r="H74" s="2">
        <f t="shared" si="2"/>
        <v>2.2979626626864182</v>
      </c>
      <c r="I74" t="s">
        <v>110</v>
      </c>
      <c r="J74" s="2">
        <f t="shared" si="3"/>
        <v>271065528.4854</v>
      </c>
    </row>
    <row r="75" spans="1:10" ht="12.75">
      <c r="A75" s="1">
        <v>70</v>
      </c>
      <c r="B75" s="3">
        <v>1480</v>
      </c>
      <c r="C75" s="1" t="s">
        <v>70</v>
      </c>
      <c r="D75" s="2">
        <f>('2014_1HH'!D75*'2014_1HH'!E75+'2014_2HH'!D75*'2014_2HH'!E75+'2014_3HH'!D75*'2014_3HH'!E75+'2014_4HH'!D75*'2014_4HH'!E75)/'2014 batez beste'!E75</f>
        <v>0</v>
      </c>
      <c r="E75" s="2">
        <f>'2014_1HH'!E75+'2014_2HH'!E75+'2014_3HH'!E75+'2014_4HH'!E75</f>
        <v>840888.08</v>
      </c>
      <c r="F75" s="2">
        <f>'2014_4HH'!F75</f>
        <v>0</v>
      </c>
      <c r="G75" s="2">
        <f>'2014_4HH'!G75</f>
        <v>35678.61</v>
      </c>
      <c r="H75" s="2">
        <f t="shared" si="2"/>
        <v>0</v>
      </c>
      <c r="J75" s="2">
        <f t="shared" si="3"/>
        <v>0</v>
      </c>
    </row>
    <row r="76" spans="1:10" ht="12.75">
      <c r="A76" s="1">
        <v>71</v>
      </c>
      <c r="B76" s="3">
        <v>18936</v>
      </c>
      <c r="C76" s="1" t="s">
        <v>71</v>
      </c>
      <c r="D76" s="2">
        <f>('2014_1HH'!D76*'2014_1HH'!E76+'2014_2HH'!D76*'2014_2HH'!E76+'2014_3HH'!D76*'2014_3HH'!E76+'2014_4HH'!D76*'2014_4HH'!E76)/'2014 batez beste'!E76</f>
        <v>3.1247531527382115</v>
      </c>
      <c r="E76" s="2">
        <f>'2014_1HH'!E76+'2014_2HH'!E76+'2014_3HH'!E76+'2014_4HH'!E76</f>
        <v>14840765.19</v>
      </c>
      <c r="F76" s="2">
        <f>'2014_4HH'!F76</f>
        <v>-17.17</v>
      </c>
      <c r="G76" s="2">
        <f>'2014_4HH'!G76</f>
        <v>2105194.44</v>
      </c>
      <c r="H76" s="2">
        <f t="shared" si="2"/>
        <v>0.6035385133099128</v>
      </c>
      <c r="J76" s="2">
        <f t="shared" si="3"/>
        <v>46373727.8165</v>
      </c>
    </row>
    <row r="77" spans="1:10" ht="12.75">
      <c r="A77" s="1">
        <v>72</v>
      </c>
      <c r="B77" s="3">
        <v>6198</v>
      </c>
      <c r="C77" s="1" t="s">
        <v>72</v>
      </c>
      <c r="D77" s="2">
        <f>('2014_1HH'!D77*'2014_1HH'!E77+'2014_2HH'!D77*'2014_2HH'!E77+'2014_3HH'!D77*'2014_3HH'!E77+'2014_4HH'!D77*'2014_4HH'!E77)/'2014 batez beste'!E77</f>
        <v>-6.351213580945941</v>
      </c>
      <c r="E77" s="2">
        <f>'2014_1HH'!E77+'2014_2HH'!E77+'2014_3HH'!E77+'2014_4HH'!E77</f>
        <v>3584607.45</v>
      </c>
      <c r="F77" s="2">
        <f>'2014_4HH'!F77</f>
        <v>-22.48</v>
      </c>
      <c r="G77" s="2">
        <f>'2014_4HH'!G77</f>
        <v>532789.11</v>
      </c>
      <c r="H77" s="2">
        <f t="shared" si="2"/>
        <v>-8.438270690059545</v>
      </c>
      <c r="J77" s="2">
        <f t="shared" si="3"/>
        <v>-22766607.518799998</v>
      </c>
    </row>
    <row r="78" spans="1:10" ht="12.75">
      <c r="A78" s="1">
        <v>73</v>
      </c>
      <c r="B78" s="3">
        <v>6168</v>
      </c>
      <c r="C78" s="1" t="s">
        <v>73</v>
      </c>
      <c r="D78" s="2">
        <f>('2014_1HH'!D78*'2014_1HH'!E78+'2014_2HH'!D78*'2014_2HH'!E78+'2014_3HH'!D78*'2014_3HH'!E78+'2014_4HH'!D78*'2014_4HH'!E78)/'2014 batez beste'!E78</f>
        <v>9.279593812710973</v>
      </c>
      <c r="E78" s="2">
        <f>'2014_1HH'!E78+'2014_2HH'!E78+'2014_3HH'!E78+'2014_4HH'!E78</f>
        <v>4084681.9799999995</v>
      </c>
      <c r="F78" s="2">
        <f>'2014_4HH'!F78</f>
        <v>-9.09</v>
      </c>
      <c r="G78" s="2">
        <f>'2014_4HH'!G78</f>
        <v>706266.82</v>
      </c>
      <c r="H78" s="2">
        <f t="shared" si="2"/>
        <v>6.571605239175172</v>
      </c>
      <c r="J78" s="2">
        <f t="shared" si="3"/>
        <v>37904189.6285</v>
      </c>
    </row>
    <row r="79" spans="1:10" ht="12.75">
      <c r="A79" s="1">
        <v>74</v>
      </c>
      <c r="B79" s="3">
        <v>14831</v>
      </c>
      <c r="C79" s="1" t="s">
        <v>74</v>
      </c>
      <c r="D79" s="2">
        <f>('2014_1HH'!D79*'2014_1HH'!E79+'2014_2HH'!D79*'2014_2HH'!E79+'2014_3HH'!D79*'2014_3HH'!E79+'2014_4HH'!D79*'2014_4HH'!E79)/'2014 batez beste'!E79</f>
        <v>10.903464433051909</v>
      </c>
      <c r="E79" s="2">
        <f>'2014_1HH'!E79+'2014_2HH'!E79+'2014_3HH'!E79+'2014_4HH'!E79</f>
        <v>12323995.690000001</v>
      </c>
      <c r="F79" s="2">
        <f>'2014_4HH'!F79</f>
        <v>-8.14</v>
      </c>
      <c r="G79" s="2">
        <f>'2014_4HH'!G79</f>
        <v>2436179.38</v>
      </c>
      <c r="H79" s="2">
        <f t="shared" si="2"/>
        <v>7.76032452071722</v>
      </c>
      <c r="J79" s="2">
        <f t="shared" si="3"/>
        <v>134374248.67900002</v>
      </c>
    </row>
    <row r="80" spans="1:10" ht="12.75">
      <c r="A80" s="1">
        <v>75</v>
      </c>
      <c r="B80" s="3">
        <v>5888</v>
      </c>
      <c r="C80" s="1" t="s">
        <v>75</v>
      </c>
      <c r="D80" s="2">
        <f>('2014_1HH'!D80*'2014_1HH'!E80+'2014_2HH'!D80*'2014_2HH'!E80+'2014_3HH'!D80*'2014_3HH'!E80+'2014_4HH'!D80*'2014_4HH'!E80)/'2014 batez beste'!E80</f>
        <v>7.292635245971384</v>
      </c>
      <c r="E80" s="2">
        <f>'2014_1HH'!E80+'2014_2HH'!E80+'2014_3HH'!E80+'2014_4HH'!E80</f>
        <v>3799627.7800000003</v>
      </c>
      <c r="F80" s="2">
        <f>'2014_4HH'!F80</f>
        <v>-12.65</v>
      </c>
      <c r="G80" s="2">
        <f>'2014_4HH'!G80</f>
        <v>510837.66</v>
      </c>
      <c r="H80" s="2">
        <f t="shared" si="2"/>
        <v>4.929213182834382</v>
      </c>
      <c r="J80" s="2">
        <f t="shared" si="3"/>
        <v>27709299.470000006</v>
      </c>
    </row>
    <row r="81" spans="1:10" ht="12.75">
      <c r="A81" s="1">
        <v>76</v>
      </c>
      <c r="B81" s="3">
        <v>9803</v>
      </c>
      <c r="C81" s="1" t="s">
        <v>76</v>
      </c>
      <c r="D81" s="2">
        <f>('2014_1HH'!D81*'2014_1HH'!E81+'2014_2HH'!D81*'2014_2HH'!E81+'2014_3HH'!D81*'2014_3HH'!E81+'2014_4HH'!D81*'2014_4HH'!E81)/'2014 batez beste'!E81</f>
        <v>24.649893214416952</v>
      </c>
      <c r="E81" s="2">
        <f>'2014_1HH'!E81+'2014_2HH'!E81+'2014_3HH'!E81+'2014_4HH'!E81</f>
        <v>4971435.14</v>
      </c>
      <c r="F81" s="2">
        <f>'2014_4HH'!F81</f>
        <v>9.81</v>
      </c>
      <c r="G81" s="2">
        <f>'2014_4HH'!G81</f>
        <v>1497619.62</v>
      </c>
      <c r="H81" s="2">
        <f t="shared" si="2"/>
        <v>21.214381217511903</v>
      </c>
      <c r="J81" s="2">
        <f t="shared" si="3"/>
        <v>122545345.32339998</v>
      </c>
    </row>
    <row r="82" spans="1:10" ht="12.75">
      <c r="A82" s="1">
        <v>77</v>
      </c>
      <c r="B82" s="3">
        <v>6890</v>
      </c>
      <c r="C82" s="1" t="s">
        <v>77</v>
      </c>
      <c r="D82" s="2">
        <f>('2014_1HH'!D82*'2014_1HH'!E82+'2014_2HH'!D82*'2014_2HH'!E82+'2014_3HH'!D82*'2014_3HH'!E82+'2014_4HH'!D82*'2014_4HH'!E82)/'2014 batez beste'!E82</f>
        <v>-12.631279006989825</v>
      </c>
      <c r="E82" s="2">
        <f>'2014_1HH'!E82+'2014_2HH'!E82+'2014_3HH'!E82+'2014_4HH'!E82</f>
        <v>3462536.12</v>
      </c>
      <c r="F82" s="2">
        <f>'2014_4HH'!F82</f>
        <v>25.94</v>
      </c>
      <c r="G82" s="2">
        <f>'2014_4HH'!G82</f>
        <v>539067.86</v>
      </c>
      <c r="H82" s="2">
        <f t="shared" si="2"/>
        <v>-7.435228389367007</v>
      </c>
      <c r="J82" s="2">
        <f t="shared" si="3"/>
        <v>-43736259.803500004</v>
      </c>
    </row>
    <row r="83" spans="1:10" ht="12.75">
      <c r="A83" s="1">
        <v>78</v>
      </c>
      <c r="B83" s="3">
        <v>1558</v>
      </c>
      <c r="C83" s="1" t="s">
        <v>78</v>
      </c>
      <c r="D83" s="2">
        <f>('2014_1HH'!D83*'2014_1HH'!E83+'2014_2HH'!D83*'2014_2HH'!E83+'2014_3HH'!D83*'2014_3HH'!E83+'2014_4HH'!D83*'2014_4HH'!E83)/'2014 batez beste'!E83</f>
        <v>-9.126824303894658</v>
      </c>
      <c r="E83" s="2">
        <f>'2014_1HH'!E83+'2014_2HH'!E83+'2014_3HH'!E83+'2014_4HH'!E83</f>
        <v>513991.53</v>
      </c>
      <c r="F83" s="2">
        <f>'2014_4HH'!F83</f>
        <v>-23.12</v>
      </c>
      <c r="G83" s="2">
        <f>'2014_4HH'!G83</f>
        <v>105923.39</v>
      </c>
      <c r="H83" s="2">
        <f t="shared" si="2"/>
        <v>-11.51780499943444</v>
      </c>
      <c r="I83" t="s">
        <v>110</v>
      </c>
      <c r="J83" s="2">
        <f t="shared" si="3"/>
        <v>-4691110.388</v>
      </c>
    </row>
    <row r="84" spans="1:10" ht="12.75">
      <c r="A84" s="1">
        <v>79</v>
      </c>
      <c r="B84" s="3">
        <v>22890</v>
      </c>
      <c r="C84" s="1" t="s">
        <v>79</v>
      </c>
      <c r="D84" s="2">
        <f>('2014_1HH'!D84*'2014_1HH'!E84+'2014_2HH'!D84*'2014_2HH'!E84+'2014_3HH'!D84*'2014_3HH'!E84+'2014_4HH'!D84*'2014_4HH'!E84)/'2014 batez beste'!E84</f>
        <v>-2.1909400181795298</v>
      </c>
      <c r="E84" s="2">
        <f>'2014_1HH'!E84+'2014_2HH'!E84+'2014_3HH'!E84+'2014_4HH'!E84</f>
        <v>13498963.080000002</v>
      </c>
      <c r="F84" s="2">
        <f>'2014_4HH'!F84</f>
        <v>-23.22</v>
      </c>
      <c r="G84" s="2">
        <f>'2014_4HH'!G84</f>
        <v>2194571.24</v>
      </c>
      <c r="H84" s="2">
        <f t="shared" si="2"/>
        <v>-5.1316268831851</v>
      </c>
      <c r="J84" s="2">
        <f t="shared" si="3"/>
        <v>-29575418.415900007</v>
      </c>
    </row>
    <row r="85" spans="1:10" ht="12.75">
      <c r="A85" s="1">
        <v>80</v>
      </c>
      <c r="B85" s="3">
        <v>9950</v>
      </c>
      <c r="C85" s="1" t="s">
        <v>80</v>
      </c>
      <c r="D85" s="2">
        <f>('2014_1HH'!D85*'2014_1HH'!E85+'2014_2HH'!D85*'2014_2HH'!E85+'2014_3HH'!D85*'2014_3HH'!E85+'2014_4HH'!D85*'2014_4HH'!E85)/'2014 batez beste'!E85</f>
        <v>7.339769588953288</v>
      </c>
      <c r="E85" s="2">
        <f>'2014_1HH'!E85+'2014_2HH'!E85+'2014_3HH'!E85+'2014_4HH'!E85</f>
        <v>5637696.71</v>
      </c>
      <c r="F85" s="2">
        <f>'2014_4HH'!F85</f>
        <v>-15.93</v>
      </c>
      <c r="G85" s="2">
        <f>'2014_4HH'!G85</f>
        <v>651190.3</v>
      </c>
      <c r="H85" s="2">
        <f t="shared" si="2"/>
        <v>4.930273565973958</v>
      </c>
      <c r="J85" s="2">
        <f t="shared" si="3"/>
        <v>41379394.863800004</v>
      </c>
    </row>
    <row r="86" spans="1:10" ht="12.75">
      <c r="A86" s="1">
        <v>81</v>
      </c>
      <c r="B86" s="3">
        <v>9734</v>
      </c>
      <c r="C86" s="1" t="s">
        <v>81</v>
      </c>
      <c r="D86" s="2">
        <f>('2014_1HH'!D86*'2014_1HH'!E86+'2014_2HH'!D86*'2014_2HH'!E86+'2014_3HH'!D86*'2014_3HH'!E86+'2014_4HH'!D86*'2014_4HH'!E86)/'2014 batez beste'!E86</f>
        <v>-4.721059202332685</v>
      </c>
      <c r="E86" s="2">
        <f>'2014_1HH'!E86+'2014_2HH'!E86+'2014_3HH'!E86+'2014_4HH'!E86</f>
        <v>7289141.33</v>
      </c>
      <c r="F86" s="2">
        <f>'2014_4HH'!F86</f>
        <v>-25.06</v>
      </c>
      <c r="G86" s="2">
        <f>'2014_4HH'!G86</f>
        <v>1157058.19</v>
      </c>
      <c r="H86" s="2">
        <f t="shared" si="2"/>
        <v>-7.507322772135983</v>
      </c>
      <c r="J86" s="2">
        <f t="shared" si="3"/>
        <v>-34412467.75310001</v>
      </c>
    </row>
    <row r="87" spans="1:10" ht="12.75">
      <c r="A87" s="1">
        <v>82</v>
      </c>
      <c r="B87" s="3">
        <v>1998</v>
      </c>
      <c r="C87" s="1" t="s">
        <v>82</v>
      </c>
      <c r="D87" s="2">
        <f>('2014_1HH'!D87*'2014_1HH'!E87+'2014_2HH'!D87*'2014_2HH'!E87+'2014_3HH'!D87*'2014_3HH'!E87+'2014_4HH'!D87*'2014_4HH'!E87)/'2014 batez beste'!E87</f>
        <v>-7.306534544138527</v>
      </c>
      <c r="E87" s="2">
        <f>'2014_1HH'!E87+'2014_2HH'!E87+'2014_3HH'!E87+'2014_4HH'!E87</f>
        <v>1448196.63</v>
      </c>
      <c r="F87" s="2">
        <f>'2014_4HH'!F87</f>
        <v>-28.14</v>
      </c>
      <c r="G87" s="2">
        <f>'2014_4HH'!G87</f>
        <v>67932.25</v>
      </c>
      <c r="H87" s="2">
        <f t="shared" si="2"/>
        <v>-8.240006759056</v>
      </c>
      <c r="J87" s="2">
        <f t="shared" si="3"/>
        <v>-10581298.7038</v>
      </c>
    </row>
    <row r="88" spans="1:10" ht="12.75">
      <c r="A88" s="1">
        <v>83</v>
      </c>
      <c r="B88" s="3">
        <v>18082</v>
      </c>
      <c r="C88" s="1" t="s">
        <v>83</v>
      </c>
      <c r="D88" s="2">
        <f>('2014_1HH'!D88*'2014_1HH'!E88+'2014_2HH'!D88*'2014_2HH'!E88+'2014_3HH'!D88*'2014_3HH'!E88+'2014_4HH'!D88*'2014_4HH'!E88)/'2014 batez beste'!E88</f>
        <v>-2.3458330807050176</v>
      </c>
      <c r="E88" s="2">
        <f>'2014_1HH'!E88+'2014_2HH'!E88+'2014_3HH'!E88+'2014_4HH'!E88</f>
        <v>9683494.89</v>
      </c>
      <c r="F88" s="2">
        <f>'2014_4HH'!F88</f>
        <v>-20.21</v>
      </c>
      <c r="G88" s="2">
        <f>'2014_4HH'!G88</f>
        <v>1610287.97</v>
      </c>
      <c r="H88" s="2">
        <f t="shared" si="2"/>
        <v>-4.892938283700984</v>
      </c>
      <c r="J88" s="2">
        <f t="shared" si="3"/>
        <v>-22715862.6498</v>
      </c>
    </row>
    <row r="89" spans="1:10" ht="12.75">
      <c r="A89" s="1">
        <v>84</v>
      </c>
      <c r="B89" s="3">
        <v>5535</v>
      </c>
      <c r="C89" s="1" t="s">
        <v>84</v>
      </c>
      <c r="D89" s="2">
        <f>('2014_1HH'!D89*'2014_1HH'!E89+'2014_2HH'!D89*'2014_2HH'!E89+'2014_3HH'!D89*'2014_3HH'!E89+'2014_4HH'!D89*'2014_4HH'!E89)/'2014 batez beste'!E89</f>
        <v>28.716290333339632</v>
      </c>
      <c r="E89" s="2">
        <f>'2014_1HH'!E89+'2014_2HH'!E89+'2014_3HH'!E89+'2014_4HH'!E89</f>
        <v>3689339.92</v>
      </c>
      <c r="F89" s="2">
        <f>'2014_4HH'!F89</f>
        <v>13.95</v>
      </c>
      <c r="G89" s="2">
        <f>'2014_4HH'!G89</f>
        <v>736782.98</v>
      </c>
      <c r="H89" s="2">
        <f t="shared" si="2"/>
        <v>26.25825840762352</v>
      </c>
      <c r="J89" s="2">
        <f t="shared" si="3"/>
        <v>105944156.2811</v>
      </c>
    </row>
    <row r="90" spans="1:10" ht="12.75">
      <c r="A90" s="1">
        <v>85</v>
      </c>
      <c r="B90" s="1">
        <v>130</v>
      </c>
      <c r="C90" s="1" t="s">
        <v>85</v>
      </c>
      <c r="D90" s="2">
        <f>('2014_1HH'!D90*'2014_1HH'!E90+'2014_2HH'!D90*'2014_2HH'!E90+'2014_3HH'!D90*'2014_3HH'!E90+'2014_4HH'!D90*'2014_4HH'!E90)/'2014 batez beste'!E90</f>
        <v>1.94882370063623</v>
      </c>
      <c r="E90" s="2">
        <f>'2014_1HH'!E90+'2014_2HH'!E90+'2014_3HH'!E90+'2014_4HH'!E90</f>
        <v>126768.58</v>
      </c>
      <c r="F90" s="2">
        <f>'2014_4HH'!F90</f>
        <v>21.47</v>
      </c>
      <c r="G90" s="2">
        <f>'2014_4HH'!G90</f>
        <v>37080.45</v>
      </c>
      <c r="H90" s="2">
        <f t="shared" si="2"/>
        <v>6.366634423774128</v>
      </c>
      <c r="J90" s="2">
        <f t="shared" si="3"/>
        <v>247049.61319999996</v>
      </c>
    </row>
    <row r="91" spans="1:10" ht="12.75">
      <c r="A91" s="1">
        <v>86</v>
      </c>
      <c r="B91" s="1">
        <v>193</v>
      </c>
      <c r="C91" s="1" t="s">
        <v>86</v>
      </c>
      <c r="D91" s="2">
        <f>('2014_1HH'!D91*'2014_1HH'!E91+'2014_2HH'!D91*'2014_2HH'!E91+'2014_3HH'!D91*'2014_3HH'!E91+'2014_4HH'!D91*'2014_4HH'!E91)/'2014 batez beste'!E91</f>
        <v>4.293176814747979</v>
      </c>
      <c r="E91" s="2">
        <f>'2014_1HH'!E91+'2014_2HH'!E91+'2014_3HH'!E91+'2014_4HH'!E91</f>
        <v>204604.02999999997</v>
      </c>
      <c r="F91" s="2">
        <f>'2014_4HH'!F91</f>
        <v>27.51</v>
      </c>
      <c r="G91" s="2">
        <f>'2014_4HH'!G91</f>
        <v>7051.66</v>
      </c>
      <c r="H91" s="2">
        <f t="shared" si="2"/>
        <v>5.066683746607521</v>
      </c>
      <c r="J91" s="2">
        <f t="shared" si="3"/>
        <v>878401.2777999998</v>
      </c>
    </row>
    <row r="92" spans="1:10" ht="12.75">
      <c r="A92" s="1">
        <v>87</v>
      </c>
      <c r="B92" s="1">
        <v>165</v>
      </c>
      <c r="C92" s="1" t="s">
        <v>87</v>
      </c>
      <c r="D92" s="2">
        <f>('2014_1HH'!D92*'2014_1HH'!E92+'2014_2HH'!D92*'2014_2HH'!E92+'2014_3HH'!D92*'2014_3HH'!E92+'2014_4HH'!D92*'2014_4HH'!E92)/'2014 batez beste'!E92</f>
        <v>13.027607916951924</v>
      </c>
      <c r="E92" s="2">
        <f>'2014_1HH'!E92+'2014_2HH'!E92+'2014_3HH'!E92+'2014_4HH'!E92</f>
        <v>181562.30000000002</v>
      </c>
      <c r="F92" s="2">
        <f>'2014_4HH'!F92</f>
        <v>-26.54</v>
      </c>
      <c r="G92" s="2">
        <f>'2014_4HH'!G92</f>
        <v>1201.58</v>
      </c>
      <c r="H92" s="2">
        <f t="shared" si="2"/>
        <v>12.767470923138646</v>
      </c>
      <c r="J92" s="2">
        <f t="shared" si="3"/>
        <v>2365322.4569000006</v>
      </c>
    </row>
    <row r="93" spans="1:10" ht="12.75">
      <c r="A93" s="1">
        <v>88</v>
      </c>
      <c r="B93" s="1">
        <v>171</v>
      </c>
      <c r="C93" s="1" t="s">
        <v>88</v>
      </c>
      <c r="D93" s="2">
        <f>('2014_1HH'!D93*'2014_1HH'!E93+'2014_2HH'!D93*'2014_2HH'!E93+'2014_3HH'!D93*'2014_3HH'!E93+'2014_4HH'!D93*'2014_4HH'!E93)/'2014 batez beste'!E93</f>
        <v>1.966262160744678</v>
      </c>
      <c r="E93" s="2">
        <f>'2014_1HH'!E93+'2014_2HH'!E93+'2014_3HH'!E93+'2014_4HH'!E93</f>
        <v>182813.64</v>
      </c>
      <c r="F93" s="2">
        <f>'2014_4HH'!F93</f>
        <v>0</v>
      </c>
      <c r="G93" s="2">
        <f>'2014_4HH'!G93</f>
        <v>42952.21</v>
      </c>
      <c r="H93" s="2">
        <f t="shared" si="2"/>
        <v>1.5921785460467104</v>
      </c>
      <c r="J93" s="2">
        <f t="shared" si="3"/>
        <v>359459.5427999997</v>
      </c>
    </row>
    <row r="94" spans="1:10" ht="12.75">
      <c r="A94" s="1" t="s">
        <v>89</v>
      </c>
      <c r="D94" s="2"/>
      <c r="E94" s="3"/>
      <c r="F94" s="2"/>
      <c r="G94" s="3"/>
      <c r="H94" s="2"/>
      <c r="J94" s="3"/>
    </row>
    <row r="95" spans="1:13" s="8" customFormat="1" ht="12.75">
      <c r="A95" s="36" t="s">
        <v>90</v>
      </c>
      <c r="B95" s="36"/>
      <c r="C95" s="36"/>
      <c r="D95" s="9">
        <f>J95/E95</f>
        <v>2.4383654632402867</v>
      </c>
      <c r="E95" s="10">
        <f>SUM(E6:E93)</f>
        <v>376219787.0099998</v>
      </c>
      <c r="F95" s="9">
        <f>'2014_4HH'!F95</f>
        <v>-15.015396164253035</v>
      </c>
      <c r="G95" s="10">
        <f>SUM(G6:G93)</f>
        <v>55823750.95999997</v>
      </c>
      <c r="H95" s="9">
        <f t="shared" si="2"/>
        <v>0.18318894333120556</v>
      </c>
      <c r="I95"/>
      <c r="J95" s="9">
        <f>SUM(J6:J94)</f>
        <v>917361335.2328002</v>
      </c>
      <c r="K95"/>
      <c r="L95"/>
      <c r="M95"/>
    </row>
    <row r="96" spans="4:8" ht="12.75">
      <c r="D96" s="2"/>
      <c r="F96" s="2"/>
      <c r="H96" s="2"/>
    </row>
    <row r="97" ht="12.75">
      <c r="D97" s="2"/>
    </row>
    <row r="98" spans="1:10" ht="17.25">
      <c r="A98" s="37" t="s">
        <v>98</v>
      </c>
      <c r="B98" s="37"/>
      <c r="C98" s="37"/>
      <c r="D98" s="37"/>
      <c r="E98" s="37"/>
      <c r="F98" s="37"/>
      <c r="G98" s="37"/>
      <c r="H98" s="37"/>
      <c r="J98"/>
    </row>
    <row r="99" spans="1:10" ht="17.25">
      <c r="A99" s="37" t="s">
        <v>109</v>
      </c>
      <c r="B99" s="37"/>
      <c r="C99" s="37"/>
      <c r="D99" s="37"/>
      <c r="E99" s="37"/>
      <c r="F99" s="37"/>
      <c r="G99" s="37"/>
      <c r="H99" s="37"/>
      <c r="J99"/>
    </row>
    <row r="100" ht="13.5" thickBot="1">
      <c r="J100"/>
    </row>
    <row r="101" spans="1:10" ht="12.75">
      <c r="A101" s="11"/>
      <c r="B101" s="12"/>
      <c r="C101" s="13"/>
      <c r="D101" s="31" t="s">
        <v>91</v>
      </c>
      <c r="E101" s="32"/>
      <c r="F101" s="31" t="s">
        <v>92</v>
      </c>
      <c r="G101" s="32"/>
      <c r="H101" s="21"/>
      <c r="J101"/>
    </row>
    <row r="102" spans="1:10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20" t="s">
        <v>93</v>
      </c>
      <c r="J102"/>
    </row>
    <row r="103" spans="1:10" ht="12.75">
      <c r="A103" s="16">
        <v>32</v>
      </c>
      <c r="B103" s="3">
        <v>1000</v>
      </c>
      <c r="C103" s="6" t="s">
        <v>103</v>
      </c>
      <c r="D103" s="2">
        <f>J103/E103</f>
        <v>3.620830551805819</v>
      </c>
      <c r="E103" s="3">
        <f>SUMIF($B$6:$B$93,"&lt;"&amp;$B103,E$6:E$93)</f>
        <v>10526772.849999998</v>
      </c>
      <c r="F103" s="2">
        <f>'2014_4HH'!F103</f>
        <v>-5.018310626415785</v>
      </c>
      <c r="G103" s="3">
        <f>'2014_4HH'!G103</f>
        <v>1314906.2</v>
      </c>
      <c r="H103" s="2">
        <f>(D103*E103+F103*G103)/(E103+G103)</f>
        <v>2.661535822574081</v>
      </c>
      <c r="J103" s="2">
        <f>SUMIF($B$6:$B$93,"&lt;"&amp;B103,$J$6:$J$93)</f>
        <v>38115660.747200005</v>
      </c>
    </row>
    <row r="104" spans="1:10" ht="12.75">
      <c r="A104" s="16">
        <v>22</v>
      </c>
      <c r="B104" s="3">
        <v>5000</v>
      </c>
      <c r="C104" s="6" t="s">
        <v>104</v>
      </c>
      <c r="D104" s="2">
        <f aca="true" t="shared" si="4" ref="D104:D109">J104/E104</f>
        <v>-5.971792837376457</v>
      </c>
      <c r="E104" s="3">
        <f>SUMIF($B$6:$B$93,"&lt;"&amp;$B104,E$6:E$93)-SUM(E$103:E103)</f>
        <v>26973666.12</v>
      </c>
      <c r="F104" s="2">
        <f>'2014_4HH'!F104</f>
        <v>-11.922839145938148</v>
      </c>
      <c r="G104" s="3">
        <f>'2014_4HH'!G104</f>
        <v>3372314.53</v>
      </c>
      <c r="H104" s="2">
        <f aca="true" t="shared" si="5" ref="H104:H109">(D104*E104+F104*G104)/(E104+G104)</f>
        <v>-6.633125887263097</v>
      </c>
      <c r="J104" s="2">
        <f>SUMIF($B$6:$B$93,"&lt;"&amp;B104,$J$6:$J$93)-SUM(J$103:J103)</f>
        <v>-161081146.13320002</v>
      </c>
    </row>
    <row r="105" spans="1:10" ht="12.75">
      <c r="A105" s="16">
        <v>16</v>
      </c>
      <c r="B105" s="3">
        <v>10000</v>
      </c>
      <c r="C105" s="6" t="s">
        <v>105</v>
      </c>
      <c r="D105" s="2">
        <f t="shared" si="4"/>
        <v>4.943488257240671</v>
      </c>
      <c r="E105" s="3">
        <f>SUMIF($B$6:$B$93,"&lt;"&amp;$B105,E$6:E$93)-SUM(E$103:E104)</f>
        <v>63558649.55</v>
      </c>
      <c r="F105" s="2">
        <f>'2014_4HH'!F105</f>
        <v>-4.579308163401584</v>
      </c>
      <c r="G105" s="3">
        <f>'2014_4HH'!G105</f>
        <v>9767486.16</v>
      </c>
      <c r="H105" s="2">
        <f t="shared" si="5"/>
        <v>3.674993997417897</v>
      </c>
      <c r="J105" s="2">
        <f>SUMIF($B$6:$B$93,"&lt;"&amp;B105,$J$6:$J$93)-SUM(J$103:J104)</f>
        <v>314201437.69650006</v>
      </c>
    </row>
    <row r="106" spans="1:10" ht="12.75">
      <c r="A106" s="16">
        <v>12</v>
      </c>
      <c r="B106" s="3">
        <v>20000</v>
      </c>
      <c r="C106" s="6" t="s">
        <v>106</v>
      </c>
      <c r="D106" s="2">
        <f t="shared" si="4"/>
        <v>5.564082027843947</v>
      </c>
      <c r="E106" s="3">
        <f>SUMIF($B$6:$B$93,"&lt;"&amp;$B106,E$6:E$93)-SUM(E$103:E105)</f>
        <v>118882100.64999999</v>
      </c>
      <c r="F106" s="2">
        <f>'2014_4HH'!F106</f>
        <v>-12.441719233860317</v>
      </c>
      <c r="G106" s="3">
        <f>'2014_4HH'!G106</f>
        <v>21730374.419999987</v>
      </c>
      <c r="H106" s="2">
        <f t="shared" si="5"/>
        <v>2.7814498115049795</v>
      </c>
      <c r="J106" s="2">
        <f>SUMIF($B$6:$B$93,"&lt;"&amp;B106,$J$6:$J$93)-SUM(J$103:J105)</f>
        <v>661469759.6590002</v>
      </c>
    </row>
    <row r="107" spans="1:10" ht="12.75">
      <c r="A107" s="16">
        <v>5</v>
      </c>
      <c r="B107" s="3">
        <v>100000</v>
      </c>
      <c r="C107" s="6" t="s">
        <v>107</v>
      </c>
      <c r="D107" s="2">
        <f t="shared" si="4"/>
        <v>-2.4956675138515703</v>
      </c>
      <c r="E107" s="3">
        <f>SUMIF($B$6:$B$93,"&lt;"&amp;$B107,E$6:E$93)-SUM(E$103:E106)</f>
        <v>82707293.36999992</v>
      </c>
      <c r="F107" s="2">
        <f>'2014_4HH'!F107</f>
        <v>-26.513270927108202</v>
      </c>
      <c r="G107" s="3">
        <f>'2014_4HH'!G107</f>
        <v>14558402.319999985</v>
      </c>
      <c r="H107" s="2">
        <f t="shared" si="5"/>
        <v>-6.0905416446736655</v>
      </c>
      <c r="J107" s="2">
        <f>SUMIF($B$6:$B$93,"&lt;"&amp;B107,$J$6:$J$93)-SUM(J$103:J106)</f>
        <v>-206409905.22210014</v>
      </c>
    </row>
    <row r="108" spans="1:10" ht="12.75">
      <c r="A108" s="17">
        <v>1</v>
      </c>
      <c r="B108" s="3">
        <v>200000</v>
      </c>
      <c r="C108" s="6" t="s">
        <v>108</v>
      </c>
      <c r="D108" s="5">
        <f t="shared" si="4"/>
        <v>3.68439203896313</v>
      </c>
      <c r="E108" s="7">
        <f>SUMIF($B$6:$B$93,"&lt;"&amp;$B108,E$6:E$93)-SUM(E$103:E107)</f>
        <v>73571304.46999991</v>
      </c>
      <c r="F108" s="5">
        <f>'2014_4HH'!F108</f>
        <v>-17.78</v>
      </c>
      <c r="G108" s="7">
        <f>'2014_4HH'!G108</f>
        <v>5080267.33</v>
      </c>
      <c r="H108" s="5">
        <f t="shared" si="5"/>
        <v>2.297962662686423</v>
      </c>
      <c r="J108" s="2">
        <f>SUMIF($B$6:$B$93,"&lt;"&amp;B108,$J$6:$J$93)-SUM(J$103:J107)</f>
        <v>271065528.4854002</v>
      </c>
    </row>
    <row r="109" spans="1:10" ht="12.75">
      <c r="A109" s="17">
        <v>88</v>
      </c>
      <c r="D109" s="2">
        <f t="shared" si="4"/>
        <v>2.4383654632402867</v>
      </c>
      <c r="E109" s="3">
        <f>SUM(E103:E108)</f>
        <v>376219787.0099998</v>
      </c>
      <c r="F109" s="2">
        <f>'2014_4HH'!F109</f>
        <v>-15.015396164253035</v>
      </c>
      <c r="G109" s="3">
        <f>'2014_4HH'!G109</f>
        <v>55823750.95999997</v>
      </c>
      <c r="H109" s="2">
        <f t="shared" si="5"/>
        <v>0.18318894333120556</v>
      </c>
      <c r="J109" s="9">
        <f>SUM(J103:J108)</f>
        <v>917361335.2328002</v>
      </c>
    </row>
    <row r="110" spans="4:10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/>
    </row>
    <row r="111" ht="12.75">
      <c r="J111"/>
    </row>
    <row r="112" spans="1:10" ht="12.75">
      <c r="A112"/>
      <c r="B112"/>
      <c r="C112" t="s">
        <v>111</v>
      </c>
      <c r="D112"/>
      <c r="E112"/>
      <c r="F112"/>
      <c r="G112"/>
      <c r="H112"/>
      <c r="J112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mergeCells count="10">
    <mergeCell ref="A1:H1"/>
    <mergeCell ref="A2:H2"/>
    <mergeCell ref="D4:E4"/>
    <mergeCell ref="F4:G4"/>
    <mergeCell ref="D101:E101"/>
    <mergeCell ref="F101:G101"/>
    <mergeCell ref="A5:C5"/>
    <mergeCell ref="A95:C95"/>
    <mergeCell ref="A98:H98"/>
    <mergeCell ref="A99:H99"/>
  </mergeCells>
  <conditionalFormatting sqref="H96 D96 F96">
    <cfRule type="expression" priority="1" dxfId="0" stopIfTrue="1">
      <formula>$L96&gt;0</formula>
    </cfRule>
  </conditionalFormatting>
  <conditionalFormatting sqref="D110:H110">
    <cfRule type="cellIs" priority="2" dxfId="0" operator="equal" stopIfTrue="1">
      <formula>0</formula>
    </cfRule>
  </conditionalFormatting>
  <conditionalFormatting sqref="J6:J93 D6:H93 J103:J108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92">
      <selection activeCell="C119" sqref="C119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customWidth="1"/>
    <col min="12" max="12" width="11.57421875" style="24" customWidth="1"/>
    <col min="13" max="16384" width="11.421875" style="1" customWidth="1"/>
  </cols>
  <sheetData>
    <row r="1" spans="1:8" ht="17.25">
      <c r="A1" s="37" t="s">
        <v>98</v>
      </c>
      <c r="B1" s="37"/>
      <c r="C1" s="37"/>
      <c r="D1" s="37"/>
      <c r="E1" s="37"/>
      <c r="F1" s="37"/>
      <c r="G1" s="37"/>
      <c r="H1" s="37"/>
    </row>
    <row r="2" spans="1:8" ht="17.25">
      <c r="A2" s="37" t="s">
        <v>102</v>
      </c>
      <c r="B2" s="37"/>
      <c r="C2" s="37"/>
      <c r="D2" s="37"/>
      <c r="E2" s="37"/>
      <c r="F2" s="37"/>
      <c r="G2" s="37"/>
      <c r="H2" s="37"/>
    </row>
    <row r="3" ht="13.5" thickBot="1"/>
    <row r="4" spans="1:8" ht="12.75">
      <c r="A4" s="11"/>
      <c r="B4" s="12"/>
      <c r="C4" s="13"/>
      <c r="D4" s="31" t="s">
        <v>91</v>
      </c>
      <c r="E4" s="32"/>
      <c r="F4" s="31" t="s">
        <v>92</v>
      </c>
      <c r="G4" s="32"/>
      <c r="H4" s="21"/>
    </row>
    <row r="5" spans="1:8" ht="13.5" thickBot="1">
      <c r="A5" s="33" t="s">
        <v>1</v>
      </c>
      <c r="B5" s="34"/>
      <c r="C5" s="35"/>
      <c r="D5" s="15" t="s">
        <v>94</v>
      </c>
      <c r="E5" s="14" t="s">
        <v>95</v>
      </c>
      <c r="F5" s="15" t="s">
        <v>94</v>
      </c>
      <c r="G5" s="14" t="s">
        <v>95</v>
      </c>
      <c r="H5" s="20" t="s">
        <v>93</v>
      </c>
    </row>
    <row r="6" spans="1:9" ht="12.75">
      <c r="A6" s="1">
        <v>1</v>
      </c>
      <c r="B6" s="1">
        <v>329</v>
      </c>
      <c r="C6" s="1" t="s">
        <v>2</v>
      </c>
      <c r="D6" s="2">
        <v>-5.52</v>
      </c>
      <c r="E6" s="3">
        <v>27187.88</v>
      </c>
      <c r="F6" s="2">
        <v>-4.42</v>
      </c>
      <c r="G6" s="3">
        <v>22662.28</v>
      </c>
      <c r="H6" s="2">
        <v>-5.02</v>
      </c>
      <c r="I6" s="25"/>
    </row>
    <row r="7" spans="1:9" ht="12.75">
      <c r="A7" s="1">
        <v>2</v>
      </c>
      <c r="B7" s="1">
        <v>471</v>
      </c>
      <c r="C7" s="1" t="s">
        <v>3</v>
      </c>
      <c r="D7" s="2">
        <v>-15.33</v>
      </c>
      <c r="E7" s="3">
        <v>31836.02</v>
      </c>
      <c r="F7" s="2">
        <v>-13.46</v>
      </c>
      <c r="G7" s="3">
        <v>20196.35</v>
      </c>
      <c r="H7" s="2">
        <v>-14.6</v>
      </c>
      <c r="I7" s="25"/>
    </row>
    <row r="8" spans="1:9" ht="12.75">
      <c r="A8" s="1">
        <v>3</v>
      </c>
      <c r="B8" s="1">
        <v>775</v>
      </c>
      <c r="C8" s="1" t="s">
        <v>4</v>
      </c>
      <c r="D8" s="2">
        <v>1.34</v>
      </c>
      <c r="E8" s="3">
        <v>69533.11</v>
      </c>
      <c r="F8" s="2">
        <v>0</v>
      </c>
      <c r="G8" s="3">
        <v>0</v>
      </c>
      <c r="H8" s="2">
        <v>1.34</v>
      </c>
      <c r="I8" s="25"/>
    </row>
    <row r="9" spans="1:9" ht="12.75">
      <c r="A9" s="1">
        <v>4</v>
      </c>
      <c r="B9" s="1">
        <v>327</v>
      </c>
      <c r="C9" s="1" t="s">
        <v>5</v>
      </c>
      <c r="D9" s="2">
        <v>-6.96</v>
      </c>
      <c r="E9" s="3">
        <v>22224.77</v>
      </c>
      <c r="F9" s="2">
        <v>-23.81</v>
      </c>
      <c r="G9" s="3">
        <v>42211.85</v>
      </c>
      <c r="H9" s="2">
        <v>-18</v>
      </c>
      <c r="I9" s="25"/>
    </row>
    <row r="10" spans="1:9" ht="12.75">
      <c r="A10" s="1">
        <v>5</v>
      </c>
      <c r="B10" s="3">
        <v>1744</v>
      </c>
      <c r="C10" s="1" t="s">
        <v>6</v>
      </c>
      <c r="D10" s="2">
        <v>-12.36</v>
      </c>
      <c r="E10" s="3">
        <v>134912.72</v>
      </c>
      <c r="F10" s="2">
        <v>-21.09</v>
      </c>
      <c r="G10" s="3">
        <v>6936.15</v>
      </c>
      <c r="H10" s="2">
        <v>-12.79</v>
      </c>
      <c r="I10" s="25"/>
    </row>
    <row r="11" spans="1:9" ht="12.75">
      <c r="A11" s="1">
        <v>6</v>
      </c>
      <c r="B11" s="1">
        <v>373</v>
      </c>
      <c r="C11" s="1" t="s">
        <v>7</v>
      </c>
      <c r="D11" s="2">
        <v>1.73</v>
      </c>
      <c r="E11" s="3">
        <v>20392.73</v>
      </c>
      <c r="F11" s="2">
        <v>-22.52</v>
      </c>
      <c r="G11" s="3">
        <v>5537.34</v>
      </c>
      <c r="H11" s="2">
        <v>-3.45</v>
      </c>
      <c r="I11" s="25"/>
    </row>
    <row r="12" spans="1:9" ht="12.75">
      <c r="A12" s="1">
        <v>7</v>
      </c>
      <c r="B12" s="1">
        <v>400</v>
      </c>
      <c r="C12" s="1" t="s">
        <v>8</v>
      </c>
      <c r="D12" s="2">
        <v>6.62</v>
      </c>
      <c r="E12" s="3">
        <v>26556.61</v>
      </c>
      <c r="F12" s="2">
        <v>0</v>
      </c>
      <c r="G12" s="3">
        <v>0</v>
      </c>
      <c r="H12" s="2">
        <v>6.62</v>
      </c>
      <c r="I12" s="25"/>
    </row>
    <row r="13" spans="1:9" ht="12.75">
      <c r="A13" s="1">
        <v>8</v>
      </c>
      <c r="B13" s="1">
        <v>968</v>
      </c>
      <c r="C13" s="1" t="s">
        <v>9</v>
      </c>
      <c r="D13" s="2">
        <v>6.77</v>
      </c>
      <c r="E13" s="3">
        <v>61403.36</v>
      </c>
      <c r="F13" s="2">
        <v>0</v>
      </c>
      <c r="G13" s="3">
        <v>17605.56</v>
      </c>
      <c r="H13" s="2">
        <v>5.26</v>
      </c>
      <c r="I13" s="25"/>
    </row>
    <row r="14" spans="1:9" ht="12.75">
      <c r="A14" s="1">
        <v>9</v>
      </c>
      <c r="B14" s="3">
        <v>14655</v>
      </c>
      <c r="C14" s="1" t="s">
        <v>10</v>
      </c>
      <c r="D14" s="2">
        <v>-3.84</v>
      </c>
      <c r="E14" s="3">
        <v>339039.22</v>
      </c>
      <c r="F14" s="2">
        <v>3.47</v>
      </c>
      <c r="G14" s="3">
        <v>2243675.45</v>
      </c>
      <c r="H14" s="2">
        <v>2.51</v>
      </c>
      <c r="I14" s="25"/>
    </row>
    <row r="15" spans="1:9" ht="12.75">
      <c r="A15" s="1">
        <v>10</v>
      </c>
      <c r="B15" s="3">
        <v>1893</v>
      </c>
      <c r="C15" s="1" t="s">
        <v>11</v>
      </c>
      <c r="D15" s="2">
        <v>1.26</v>
      </c>
      <c r="E15" s="3">
        <v>45136.14</v>
      </c>
      <c r="F15" s="2">
        <v>6.48</v>
      </c>
      <c r="G15" s="3">
        <v>71808.56</v>
      </c>
      <c r="H15" s="2">
        <v>4.47</v>
      </c>
      <c r="I15" s="25"/>
    </row>
    <row r="16" spans="1:9" ht="12.75">
      <c r="A16" s="1">
        <v>11</v>
      </c>
      <c r="B16" s="3">
        <v>2193</v>
      </c>
      <c r="C16" s="1" t="s">
        <v>12</v>
      </c>
      <c r="D16" s="2">
        <v>-7.71</v>
      </c>
      <c r="E16" s="3">
        <v>125661.01</v>
      </c>
      <c r="F16" s="2">
        <v>-25.72</v>
      </c>
      <c r="G16" s="3">
        <v>44845.56</v>
      </c>
      <c r="H16" s="2">
        <v>-12.44</v>
      </c>
      <c r="I16" s="25"/>
    </row>
    <row r="17" spans="1:9" ht="12.75">
      <c r="A17" s="1">
        <v>12</v>
      </c>
      <c r="B17" s="1">
        <v>217</v>
      </c>
      <c r="C17" s="1" t="s">
        <v>13</v>
      </c>
      <c r="D17" s="2">
        <v>12.26</v>
      </c>
      <c r="E17" s="3">
        <v>12447.16</v>
      </c>
      <c r="F17" s="2">
        <v>16.99</v>
      </c>
      <c r="G17" s="3">
        <v>852.49</v>
      </c>
      <c r="H17" s="2">
        <v>12.56</v>
      </c>
      <c r="I17" s="25"/>
    </row>
    <row r="18" spans="1:9" ht="12.75">
      <c r="A18" s="1">
        <v>13</v>
      </c>
      <c r="B18" s="3">
        <v>6995</v>
      </c>
      <c r="C18" s="1" t="s">
        <v>14</v>
      </c>
      <c r="D18" s="2">
        <v>-0.31</v>
      </c>
      <c r="E18" s="3">
        <v>315832.5</v>
      </c>
      <c r="F18" s="2">
        <v>-4.97</v>
      </c>
      <c r="G18" s="3">
        <v>413202.93</v>
      </c>
      <c r="H18" s="2">
        <v>-2.95</v>
      </c>
      <c r="I18" s="25"/>
    </row>
    <row r="19" spans="1:9" ht="12.75">
      <c r="A19" s="1">
        <v>14</v>
      </c>
      <c r="B19" s="3">
        <v>1523</v>
      </c>
      <c r="C19" s="1" t="s">
        <v>15</v>
      </c>
      <c r="D19" s="2">
        <v>5.57</v>
      </c>
      <c r="E19" s="3">
        <v>154558.29</v>
      </c>
      <c r="F19" s="2">
        <v>-0.33</v>
      </c>
      <c r="G19" s="3">
        <v>69302.91</v>
      </c>
      <c r="H19" s="2">
        <v>3.74</v>
      </c>
      <c r="I19" s="25"/>
    </row>
    <row r="20" spans="1:9" ht="12.75">
      <c r="A20" s="1">
        <v>15</v>
      </c>
      <c r="B20" s="3">
        <v>1700</v>
      </c>
      <c r="C20" s="1" t="s">
        <v>16</v>
      </c>
      <c r="D20" s="2">
        <v>0.08</v>
      </c>
      <c r="E20" s="3">
        <v>96383.17</v>
      </c>
      <c r="F20" s="2">
        <v>18.2</v>
      </c>
      <c r="G20" s="3">
        <v>74383.54</v>
      </c>
      <c r="H20" s="2">
        <v>7.97</v>
      </c>
      <c r="I20" s="25"/>
    </row>
    <row r="21" spans="1:9" ht="12.75">
      <c r="A21" s="1">
        <v>16</v>
      </c>
      <c r="B21" s="3">
        <v>2039</v>
      </c>
      <c r="C21" s="1" t="s">
        <v>17</v>
      </c>
      <c r="D21" s="2">
        <v>-2.32</v>
      </c>
      <c r="E21" s="3">
        <v>180852.6</v>
      </c>
      <c r="F21" s="2">
        <v>-7.82</v>
      </c>
      <c r="G21" s="3">
        <v>8306.96</v>
      </c>
      <c r="H21" s="2">
        <v>-2.56</v>
      </c>
      <c r="I21" s="25"/>
    </row>
    <row r="22" spans="1:9" ht="12.75">
      <c r="A22" s="1">
        <v>17</v>
      </c>
      <c r="B22" s="3">
        <v>11480</v>
      </c>
      <c r="C22" s="1" t="s">
        <v>18</v>
      </c>
      <c r="D22" s="2">
        <v>11.73</v>
      </c>
      <c r="E22" s="3">
        <v>831346.05</v>
      </c>
      <c r="F22" s="2">
        <v>-10.45</v>
      </c>
      <c r="G22" s="3">
        <v>677662.38</v>
      </c>
      <c r="H22" s="2">
        <v>1.77</v>
      </c>
      <c r="I22" s="25"/>
    </row>
    <row r="23" spans="1:9" ht="12.75">
      <c r="A23" s="1">
        <v>18</v>
      </c>
      <c r="B23" s="3">
        <v>14580</v>
      </c>
      <c r="C23" s="1" t="s">
        <v>19</v>
      </c>
      <c r="D23" s="2">
        <v>0.77</v>
      </c>
      <c r="E23" s="3">
        <v>846875.91</v>
      </c>
      <c r="F23" s="2">
        <v>-13.31</v>
      </c>
      <c r="G23" s="3">
        <v>1180945.47</v>
      </c>
      <c r="H23" s="2">
        <v>-7.43</v>
      </c>
      <c r="I23" s="25"/>
    </row>
    <row r="24" spans="1:9" ht="12.75">
      <c r="A24" s="1">
        <v>19</v>
      </c>
      <c r="B24" s="3">
        <v>13812</v>
      </c>
      <c r="C24" s="1" t="s">
        <v>20</v>
      </c>
      <c r="D24" s="2">
        <v>-1.95</v>
      </c>
      <c r="E24" s="3">
        <v>914051.62</v>
      </c>
      <c r="F24" s="2">
        <v>-5.75</v>
      </c>
      <c r="G24" s="3">
        <v>292067.01</v>
      </c>
      <c r="H24" s="2">
        <v>-2.87</v>
      </c>
      <c r="I24" s="25"/>
    </row>
    <row r="25" spans="1:9" ht="12.75">
      <c r="A25" s="1">
        <v>20</v>
      </c>
      <c r="B25" s="1">
        <v>167</v>
      </c>
      <c r="C25" s="1" t="s">
        <v>21</v>
      </c>
      <c r="D25" s="2">
        <v>3.65</v>
      </c>
      <c r="E25" s="3">
        <v>15138.13</v>
      </c>
      <c r="F25" s="2">
        <v>-21</v>
      </c>
      <c r="G25" s="3">
        <v>1540.04</v>
      </c>
      <c r="H25" s="2">
        <v>1.37</v>
      </c>
      <c r="I25" s="25"/>
    </row>
    <row r="26" spans="1:9" ht="12.75">
      <c r="A26" s="1">
        <v>21</v>
      </c>
      <c r="B26" s="1">
        <v>260</v>
      </c>
      <c r="C26" s="1" t="s">
        <v>22</v>
      </c>
      <c r="D26" s="2">
        <v>4.78</v>
      </c>
      <c r="E26" s="3">
        <v>13285.3</v>
      </c>
      <c r="F26" s="2">
        <v>2</v>
      </c>
      <c r="G26" s="3">
        <v>4309.27</v>
      </c>
      <c r="H26" s="2">
        <v>4.1</v>
      </c>
      <c r="I26" s="25"/>
    </row>
    <row r="27" spans="1:9" ht="12.75">
      <c r="A27" s="1">
        <v>22</v>
      </c>
      <c r="B27" s="3">
        <v>1056</v>
      </c>
      <c r="C27" s="1" t="s">
        <v>23</v>
      </c>
      <c r="D27" s="2">
        <v>-35.47</v>
      </c>
      <c r="E27" s="3">
        <v>65656.85</v>
      </c>
      <c r="F27" s="2">
        <v>26.87</v>
      </c>
      <c r="G27" s="3">
        <v>12975.82</v>
      </c>
      <c r="H27" s="2">
        <v>-25.18</v>
      </c>
      <c r="I27" s="25"/>
    </row>
    <row r="28" spans="1:9" ht="12.75">
      <c r="A28" s="1">
        <v>23</v>
      </c>
      <c r="B28" s="1">
        <v>568</v>
      </c>
      <c r="C28" s="1" t="s">
        <v>24</v>
      </c>
      <c r="D28" s="2">
        <v>1.75</v>
      </c>
      <c r="E28" s="3">
        <v>61086.68</v>
      </c>
      <c r="F28" s="2">
        <v>8.54</v>
      </c>
      <c r="G28" s="3">
        <v>277.08</v>
      </c>
      <c r="H28" s="2">
        <v>1.78</v>
      </c>
      <c r="I28" s="25"/>
    </row>
    <row r="29" spans="1:9" ht="12.75">
      <c r="A29" s="1">
        <v>24</v>
      </c>
      <c r="B29" s="1">
        <v>524</v>
      </c>
      <c r="C29" s="1" t="s">
        <v>0</v>
      </c>
      <c r="D29" s="2">
        <v>3.91</v>
      </c>
      <c r="E29" s="3">
        <v>113570.11</v>
      </c>
      <c r="F29" s="2">
        <v>85</v>
      </c>
      <c r="G29" s="3">
        <v>228089.3</v>
      </c>
      <c r="H29" s="2">
        <v>58.04</v>
      </c>
      <c r="I29" s="25"/>
    </row>
    <row r="30" spans="1:9" ht="12.75">
      <c r="A30" s="1">
        <v>25</v>
      </c>
      <c r="B30" s="3">
        <v>1527</v>
      </c>
      <c r="C30" s="1" t="s">
        <v>25</v>
      </c>
      <c r="D30" s="2">
        <v>-0.12</v>
      </c>
      <c r="E30" s="3">
        <v>138818.26</v>
      </c>
      <c r="F30" s="2">
        <v>0</v>
      </c>
      <c r="G30" s="3">
        <v>0</v>
      </c>
      <c r="H30" s="2">
        <v>-0.12</v>
      </c>
      <c r="I30" s="25"/>
    </row>
    <row r="31" spans="1:9" ht="12.75">
      <c r="A31" s="1">
        <v>26</v>
      </c>
      <c r="B31" s="1">
        <v>263</v>
      </c>
      <c r="C31" s="1" t="s">
        <v>26</v>
      </c>
      <c r="D31" s="2">
        <v>0</v>
      </c>
      <c r="E31" s="3">
        <v>42202.62</v>
      </c>
      <c r="F31" s="2">
        <v>88</v>
      </c>
      <c r="G31" s="3">
        <v>87.89</v>
      </c>
      <c r="H31" s="2">
        <v>0.18</v>
      </c>
      <c r="I31" s="25"/>
    </row>
    <row r="32" spans="1:9" ht="12.75">
      <c r="A32" s="1">
        <v>27</v>
      </c>
      <c r="B32" s="3">
        <v>3656</v>
      </c>
      <c r="C32" s="1" t="s">
        <v>27</v>
      </c>
      <c r="D32" s="2">
        <v>1.49</v>
      </c>
      <c r="E32" s="3">
        <v>196437.31</v>
      </c>
      <c r="F32" s="2">
        <v>-16.12</v>
      </c>
      <c r="G32" s="3">
        <v>203856.36</v>
      </c>
      <c r="H32" s="2">
        <v>-7.47</v>
      </c>
      <c r="I32" s="25"/>
    </row>
    <row r="33" spans="1:9" ht="12.75">
      <c r="A33" s="1">
        <v>28</v>
      </c>
      <c r="B33" s="3">
        <v>2997</v>
      </c>
      <c r="C33" s="1" t="s">
        <v>28</v>
      </c>
      <c r="D33" s="2">
        <v>-12.73</v>
      </c>
      <c r="E33" s="3">
        <v>91982.89</v>
      </c>
      <c r="F33" s="2">
        <v>-6.42</v>
      </c>
      <c r="G33" s="3">
        <v>90941.63</v>
      </c>
      <c r="H33" s="2">
        <v>-9.59</v>
      </c>
      <c r="I33" s="25"/>
    </row>
    <row r="34" spans="1:9" ht="12.75">
      <c r="A34" s="1">
        <v>29</v>
      </c>
      <c r="B34" s="3">
        <v>5450</v>
      </c>
      <c r="C34" s="1" t="s">
        <v>29</v>
      </c>
      <c r="D34" s="2">
        <v>-7.64</v>
      </c>
      <c r="E34" s="3">
        <v>697246.36</v>
      </c>
      <c r="F34" s="2">
        <v>-9.29</v>
      </c>
      <c r="G34" s="3">
        <v>53548.74</v>
      </c>
      <c r="H34" s="2">
        <v>-7.76</v>
      </c>
      <c r="I34" s="25"/>
    </row>
    <row r="35" spans="1:9" ht="12.75">
      <c r="A35" s="1">
        <v>30</v>
      </c>
      <c r="B35" s="3">
        <v>27440</v>
      </c>
      <c r="C35" s="1" t="s">
        <v>30</v>
      </c>
      <c r="D35" s="2">
        <v>-2.73</v>
      </c>
      <c r="E35" s="3">
        <v>1162749.87</v>
      </c>
      <c r="F35" s="2">
        <v>-13.29</v>
      </c>
      <c r="G35" s="3">
        <v>737501.14</v>
      </c>
      <c r="H35" s="2">
        <v>-6.83</v>
      </c>
      <c r="I35" s="25"/>
    </row>
    <row r="36" spans="1:9" ht="12.75">
      <c r="A36" s="1">
        <v>31</v>
      </c>
      <c r="B36" s="1">
        <v>239</v>
      </c>
      <c r="C36" s="1" t="s">
        <v>31</v>
      </c>
      <c r="D36" s="2">
        <v>-7.68</v>
      </c>
      <c r="E36" s="3">
        <v>18887.19</v>
      </c>
      <c r="F36" s="2">
        <v>-9.44</v>
      </c>
      <c r="G36" s="3">
        <v>3958.67</v>
      </c>
      <c r="H36" s="2">
        <v>-7.98</v>
      </c>
      <c r="I36" s="25"/>
    </row>
    <row r="37" spans="1:9" ht="12.75">
      <c r="A37" s="1">
        <v>32</v>
      </c>
      <c r="B37" s="3">
        <v>11488</v>
      </c>
      <c r="C37" s="1" t="s">
        <v>32</v>
      </c>
      <c r="D37" s="2">
        <v>-1.97</v>
      </c>
      <c r="E37" s="3">
        <v>988000.23</v>
      </c>
      <c r="F37" s="2">
        <v>-4.86</v>
      </c>
      <c r="G37" s="3">
        <v>460000.04</v>
      </c>
      <c r="H37" s="2">
        <v>-2.88</v>
      </c>
      <c r="I37" s="25"/>
    </row>
    <row r="38" spans="1:9" ht="12.75">
      <c r="A38" s="1">
        <v>33</v>
      </c>
      <c r="B38" s="3">
        <v>1121</v>
      </c>
      <c r="C38" s="1" t="s">
        <v>33</v>
      </c>
      <c r="D38" s="2">
        <v>-6.7</v>
      </c>
      <c r="E38" s="3">
        <v>61209.2</v>
      </c>
      <c r="F38" s="2">
        <v>-9.66</v>
      </c>
      <c r="G38" s="3">
        <v>58751.04</v>
      </c>
      <c r="H38" s="2">
        <v>-8.15</v>
      </c>
      <c r="I38" s="25"/>
    </row>
    <row r="39" spans="1:9" ht="12.75">
      <c r="A39" s="1">
        <v>34</v>
      </c>
      <c r="B39" s="3">
        <v>4090</v>
      </c>
      <c r="C39" s="1" t="s">
        <v>34</v>
      </c>
      <c r="D39" s="2">
        <v>-19.6</v>
      </c>
      <c r="E39" s="3">
        <v>404283.54</v>
      </c>
      <c r="F39" s="2">
        <v>-12</v>
      </c>
      <c r="G39" s="3">
        <v>62983.81</v>
      </c>
      <c r="H39" s="2">
        <v>-18.58</v>
      </c>
      <c r="I39" s="25"/>
    </row>
    <row r="40" spans="1:9" ht="12.75">
      <c r="A40" s="1">
        <v>35</v>
      </c>
      <c r="B40" s="1">
        <v>609</v>
      </c>
      <c r="C40" s="1" t="s">
        <v>35</v>
      </c>
      <c r="D40" s="2">
        <v>3.39</v>
      </c>
      <c r="E40" s="3">
        <v>133043.39</v>
      </c>
      <c r="F40" s="2">
        <v>12</v>
      </c>
      <c r="G40" s="3">
        <v>334.78</v>
      </c>
      <c r="H40" s="2">
        <v>3.41</v>
      </c>
      <c r="I40" s="25"/>
    </row>
    <row r="41" spans="1:9" ht="12.75">
      <c r="A41" s="1">
        <v>36</v>
      </c>
      <c r="B41" s="3">
        <v>16894</v>
      </c>
      <c r="C41" s="1" t="s">
        <v>36</v>
      </c>
      <c r="D41" s="2">
        <v>-6.97</v>
      </c>
      <c r="E41" s="3">
        <v>1210813.67</v>
      </c>
      <c r="F41" s="2">
        <v>-9.1</v>
      </c>
      <c r="G41" s="3">
        <v>794454.41</v>
      </c>
      <c r="H41" s="2">
        <v>-7.81</v>
      </c>
      <c r="I41" s="25"/>
    </row>
    <row r="42" spans="1:9" ht="12.75">
      <c r="A42" s="1">
        <v>37</v>
      </c>
      <c r="B42" s="1">
        <v>120</v>
      </c>
      <c r="C42" s="1" t="s">
        <v>37</v>
      </c>
      <c r="D42" s="2">
        <v>0</v>
      </c>
      <c r="E42" s="3">
        <v>0</v>
      </c>
      <c r="F42" s="2">
        <v>0</v>
      </c>
      <c r="G42" s="3">
        <v>0</v>
      </c>
      <c r="H42" s="2">
        <v>0</v>
      </c>
      <c r="I42" s="25" t="s">
        <v>110</v>
      </c>
    </row>
    <row r="43" spans="1:9" ht="12.75">
      <c r="A43" s="1">
        <v>38</v>
      </c>
      <c r="B43" s="1">
        <v>497</v>
      </c>
      <c r="C43" s="1" t="s">
        <v>38</v>
      </c>
      <c r="D43" s="2">
        <v>17.4</v>
      </c>
      <c r="E43" s="3">
        <v>39632.96</v>
      </c>
      <c r="F43" s="2">
        <v>25.21</v>
      </c>
      <c r="G43" s="3">
        <v>21817.13</v>
      </c>
      <c r="H43" s="2">
        <v>20.17</v>
      </c>
      <c r="I43" s="25"/>
    </row>
    <row r="44" spans="1:9" ht="12.75">
      <c r="A44" s="1">
        <v>39</v>
      </c>
      <c r="B44" s="3">
        <v>2726</v>
      </c>
      <c r="C44" s="1" t="s">
        <v>39</v>
      </c>
      <c r="D44" s="2">
        <v>-3.39</v>
      </c>
      <c r="E44" s="3">
        <v>166807.04</v>
      </c>
      <c r="F44" s="2">
        <v>-1.96</v>
      </c>
      <c r="G44" s="3">
        <v>264465.84</v>
      </c>
      <c r="H44" s="2">
        <v>-2.51</v>
      </c>
      <c r="I44" s="25"/>
    </row>
    <row r="45" spans="1:9" ht="12.75">
      <c r="A45" s="1">
        <v>40</v>
      </c>
      <c r="B45" s="3">
        <v>19601</v>
      </c>
      <c r="C45" s="1" t="s">
        <v>40</v>
      </c>
      <c r="D45" s="2">
        <v>-2.14</v>
      </c>
      <c r="E45" s="3">
        <v>1318925.43</v>
      </c>
      <c r="F45" s="2">
        <v>-6.28</v>
      </c>
      <c r="G45" s="3">
        <v>1347458.06</v>
      </c>
      <c r="H45" s="2">
        <v>-4.23</v>
      </c>
      <c r="I45" s="25"/>
    </row>
    <row r="46" spans="1:9" ht="12.75">
      <c r="A46" s="1">
        <v>41</v>
      </c>
      <c r="B46" s="1">
        <v>350</v>
      </c>
      <c r="C46" s="1" t="s">
        <v>41</v>
      </c>
      <c r="D46" s="2">
        <v>-16.07</v>
      </c>
      <c r="E46" s="3">
        <v>6597.16</v>
      </c>
      <c r="F46" s="2">
        <v>-9.13</v>
      </c>
      <c r="G46" s="3">
        <v>8289.64</v>
      </c>
      <c r="H46" s="2">
        <v>-12.21</v>
      </c>
      <c r="I46" s="25"/>
    </row>
    <row r="47" spans="1:9" ht="12.75">
      <c r="A47" s="1">
        <v>42</v>
      </c>
      <c r="B47" s="3">
        <v>4256</v>
      </c>
      <c r="C47" s="1" t="s">
        <v>42</v>
      </c>
      <c r="D47" s="2">
        <v>7.67</v>
      </c>
      <c r="E47" s="3">
        <v>209866.05</v>
      </c>
      <c r="F47" s="2">
        <v>-0.27</v>
      </c>
      <c r="G47" s="3">
        <v>181760.23</v>
      </c>
      <c r="H47" s="2">
        <v>3.98</v>
      </c>
      <c r="I47" s="25"/>
    </row>
    <row r="48" spans="1:9" ht="12.75">
      <c r="A48" s="1">
        <v>43</v>
      </c>
      <c r="B48" s="3">
        <v>2306</v>
      </c>
      <c r="C48" s="1" t="s">
        <v>43</v>
      </c>
      <c r="D48" s="2">
        <v>-21.97</v>
      </c>
      <c r="E48" s="3">
        <v>333515.59</v>
      </c>
      <c r="F48" s="2">
        <v>-16.78</v>
      </c>
      <c r="G48" s="3">
        <v>66301.31</v>
      </c>
      <c r="H48" s="2">
        <v>-21.11</v>
      </c>
      <c r="I48" s="25"/>
    </row>
    <row r="49" spans="1:9" ht="12.75">
      <c r="A49" s="1">
        <v>44</v>
      </c>
      <c r="B49" s="1">
        <v>464</v>
      </c>
      <c r="C49" s="1" t="s">
        <v>44</v>
      </c>
      <c r="D49" s="2">
        <v>-11.4</v>
      </c>
      <c r="E49" s="3">
        <v>53820.97</v>
      </c>
      <c r="F49" s="2">
        <v>0</v>
      </c>
      <c r="G49" s="3">
        <v>0</v>
      </c>
      <c r="H49" s="2">
        <v>-11.4</v>
      </c>
      <c r="I49" s="25"/>
    </row>
    <row r="50" spans="1:9" ht="12.75">
      <c r="A50" s="1">
        <v>45</v>
      </c>
      <c r="B50" s="3">
        <v>61195</v>
      </c>
      <c r="C50" s="1" t="s">
        <v>45</v>
      </c>
      <c r="D50" s="2">
        <v>-4.74</v>
      </c>
      <c r="E50" s="3">
        <v>2285589.01</v>
      </c>
      <c r="F50" s="2">
        <v>-17.35</v>
      </c>
      <c r="G50" s="3">
        <v>1836789.58</v>
      </c>
      <c r="H50" s="2">
        <v>-10.36</v>
      </c>
      <c r="I50" s="25"/>
    </row>
    <row r="51" spans="1:9" ht="12.75">
      <c r="A51" s="1">
        <v>46</v>
      </c>
      <c r="B51" s="3">
        <v>1671</v>
      </c>
      <c r="C51" s="1" t="s">
        <v>46</v>
      </c>
      <c r="D51" s="2">
        <v>-5.22</v>
      </c>
      <c r="E51" s="3">
        <v>91199.82</v>
      </c>
      <c r="F51" s="2">
        <v>-15.3</v>
      </c>
      <c r="G51" s="3">
        <v>30732.51</v>
      </c>
      <c r="H51" s="2">
        <v>-7.76</v>
      </c>
      <c r="I51" s="25"/>
    </row>
    <row r="52" spans="1:9" ht="12.75">
      <c r="A52" s="1">
        <v>47</v>
      </c>
      <c r="B52" s="1">
        <v>666</v>
      </c>
      <c r="C52" s="1" t="s">
        <v>47</v>
      </c>
      <c r="D52" s="2">
        <v>9.22</v>
      </c>
      <c r="E52" s="3">
        <v>38721.92</v>
      </c>
      <c r="F52" s="2">
        <v>15.68</v>
      </c>
      <c r="G52" s="3">
        <v>6484.2</v>
      </c>
      <c r="H52" s="2">
        <v>10.15</v>
      </c>
      <c r="I52" s="25"/>
    </row>
    <row r="53" spans="1:9" ht="12.75">
      <c r="A53" s="1">
        <v>48</v>
      </c>
      <c r="B53" s="1">
        <v>260</v>
      </c>
      <c r="C53" s="1" t="s">
        <v>48</v>
      </c>
      <c r="D53" s="2">
        <v>-7.05</v>
      </c>
      <c r="E53" s="3">
        <v>10183.28</v>
      </c>
      <c r="F53" s="2">
        <v>0.4</v>
      </c>
      <c r="G53" s="3">
        <v>67697.56</v>
      </c>
      <c r="H53" s="2">
        <v>-0.57</v>
      </c>
      <c r="I53" s="25"/>
    </row>
    <row r="54" spans="1:9" ht="12.75">
      <c r="A54" s="1">
        <v>49</v>
      </c>
      <c r="B54" s="3">
        <v>5465</v>
      </c>
      <c r="C54" s="1" t="s">
        <v>49</v>
      </c>
      <c r="D54" s="2">
        <v>-15.17</v>
      </c>
      <c r="E54" s="3">
        <v>295245.94</v>
      </c>
      <c r="F54" s="2">
        <v>-3.76</v>
      </c>
      <c r="G54" s="3">
        <v>226811.21</v>
      </c>
      <c r="H54" s="2">
        <v>-10.21</v>
      </c>
      <c r="I54" s="25"/>
    </row>
    <row r="55" spans="1:9" ht="12.75">
      <c r="A55" s="1">
        <v>50</v>
      </c>
      <c r="B55" s="1">
        <v>373</v>
      </c>
      <c r="C55" s="1" t="s">
        <v>50</v>
      </c>
      <c r="D55" s="2">
        <v>6.66</v>
      </c>
      <c r="E55" s="3">
        <v>7950.24</v>
      </c>
      <c r="F55" s="2">
        <v>16.86</v>
      </c>
      <c r="G55" s="3">
        <v>12535.74</v>
      </c>
      <c r="H55" s="2">
        <v>12.9</v>
      </c>
      <c r="I55" s="25"/>
    </row>
    <row r="56" spans="1:9" ht="12.75">
      <c r="A56" s="1">
        <v>51</v>
      </c>
      <c r="B56" s="3">
        <v>8608</v>
      </c>
      <c r="C56" s="1" t="s">
        <v>51</v>
      </c>
      <c r="D56" s="2">
        <v>2.31</v>
      </c>
      <c r="E56" s="3">
        <v>408155.4</v>
      </c>
      <c r="F56" s="2">
        <v>-6.53</v>
      </c>
      <c r="G56" s="3">
        <v>142913.47</v>
      </c>
      <c r="H56" s="2">
        <v>0.02</v>
      </c>
      <c r="I56" s="25"/>
    </row>
    <row r="57" spans="1:9" ht="12.75">
      <c r="A57" s="1">
        <v>52</v>
      </c>
      <c r="B57" s="3">
        <v>1468</v>
      </c>
      <c r="C57" s="1" t="s">
        <v>52</v>
      </c>
      <c r="D57" s="2">
        <v>-26.54</v>
      </c>
      <c r="E57" s="3">
        <v>98442.42</v>
      </c>
      <c r="F57" s="2">
        <v>0</v>
      </c>
      <c r="G57" s="3">
        <v>88912.51</v>
      </c>
      <c r="H57" s="2">
        <v>-13.94</v>
      </c>
      <c r="I57" s="25"/>
    </row>
    <row r="58" spans="1:9" ht="12.75">
      <c r="A58" s="1">
        <v>53</v>
      </c>
      <c r="B58" s="3">
        <v>6007</v>
      </c>
      <c r="C58" s="1" t="s">
        <v>53</v>
      </c>
      <c r="D58" s="2">
        <v>-4.43</v>
      </c>
      <c r="E58" s="3">
        <v>205191.78</v>
      </c>
      <c r="F58" s="2">
        <v>-9.87</v>
      </c>
      <c r="G58" s="3">
        <v>118525.06</v>
      </c>
      <c r="H58" s="2">
        <v>-6.42</v>
      </c>
      <c r="I58" s="25"/>
    </row>
    <row r="59" spans="1:9" ht="12.75">
      <c r="A59" s="1">
        <v>54</v>
      </c>
      <c r="B59" s="1">
        <v>640</v>
      </c>
      <c r="C59" s="1" t="s">
        <v>54</v>
      </c>
      <c r="D59" s="2">
        <v>0</v>
      </c>
      <c r="E59" s="3">
        <v>50468.57</v>
      </c>
      <c r="F59" s="2">
        <v>0</v>
      </c>
      <c r="G59" s="3">
        <v>0</v>
      </c>
      <c r="H59" s="2">
        <v>0</v>
      </c>
      <c r="I59" s="25"/>
    </row>
    <row r="60" spans="1:9" ht="12.75">
      <c r="A60" s="1">
        <v>55</v>
      </c>
      <c r="B60" s="3">
        <v>22052</v>
      </c>
      <c r="C60" s="1" t="s">
        <v>55</v>
      </c>
      <c r="D60" s="2">
        <v>-4.03</v>
      </c>
      <c r="E60" s="3">
        <v>1082032.69</v>
      </c>
      <c r="F60" s="2">
        <v>-11.42</v>
      </c>
      <c r="G60" s="3">
        <v>2368468.56</v>
      </c>
      <c r="H60" s="2">
        <v>-9.1</v>
      </c>
      <c r="I60" s="25"/>
    </row>
    <row r="61" spans="1:9" ht="12.75">
      <c r="A61" s="1">
        <v>56</v>
      </c>
      <c r="B61" s="3">
        <v>5293</v>
      </c>
      <c r="C61" s="1" t="s">
        <v>56</v>
      </c>
      <c r="D61" s="2">
        <v>-17.04</v>
      </c>
      <c r="E61" s="3">
        <v>452886.63</v>
      </c>
      <c r="F61" s="2">
        <v>-21</v>
      </c>
      <c r="G61" s="3">
        <v>11392.8</v>
      </c>
      <c r="H61" s="2">
        <v>-17.13</v>
      </c>
      <c r="I61" s="25"/>
    </row>
    <row r="62" spans="1:9" ht="12.75">
      <c r="A62" s="1">
        <v>57</v>
      </c>
      <c r="B62" s="1">
        <v>262</v>
      </c>
      <c r="C62" s="1" t="s">
        <v>57</v>
      </c>
      <c r="D62" s="2">
        <v>0</v>
      </c>
      <c r="E62" s="3">
        <v>93652.81</v>
      </c>
      <c r="F62" s="2">
        <v>52</v>
      </c>
      <c r="G62" s="3">
        <v>51.79</v>
      </c>
      <c r="H62" s="2">
        <v>0.03</v>
      </c>
      <c r="I62" s="25"/>
    </row>
    <row r="63" spans="1:9" ht="12.75">
      <c r="A63" s="1">
        <v>58</v>
      </c>
      <c r="B63" s="1">
        <v>957</v>
      </c>
      <c r="C63" s="1" t="s">
        <v>58</v>
      </c>
      <c r="D63" s="2">
        <v>-9.9</v>
      </c>
      <c r="E63" s="3">
        <v>209987.77</v>
      </c>
      <c r="F63" s="2">
        <v>-18.27</v>
      </c>
      <c r="G63" s="3">
        <v>20577.38</v>
      </c>
      <c r="H63" s="2">
        <v>-10.65</v>
      </c>
      <c r="I63" s="25"/>
    </row>
    <row r="64" spans="1:9" ht="12.75">
      <c r="A64" s="1">
        <v>59</v>
      </c>
      <c r="B64" s="3">
        <v>11282</v>
      </c>
      <c r="C64" s="1" t="s">
        <v>59</v>
      </c>
      <c r="D64" s="2">
        <v>-6.04</v>
      </c>
      <c r="E64" s="3">
        <v>1516546.42</v>
      </c>
      <c r="F64" s="2">
        <v>-9.79</v>
      </c>
      <c r="G64" s="3">
        <v>301776.61</v>
      </c>
      <c r="H64" s="2">
        <v>-6.66</v>
      </c>
      <c r="I64" s="25"/>
    </row>
    <row r="65" spans="1:9" ht="12.75">
      <c r="A65" s="1">
        <v>60</v>
      </c>
      <c r="B65" s="1">
        <v>123</v>
      </c>
      <c r="C65" s="1" t="s">
        <v>60</v>
      </c>
      <c r="D65" s="2">
        <v>0</v>
      </c>
      <c r="E65" s="3">
        <v>12390.42</v>
      </c>
      <c r="F65" s="2">
        <v>0</v>
      </c>
      <c r="G65" s="3">
        <v>0</v>
      </c>
      <c r="H65" s="2">
        <v>0</v>
      </c>
      <c r="I65" s="25"/>
    </row>
    <row r="66" spans="1:9" ht="12.75">
      <c r="A66" s="1">
        <v>61</v>
      </c>
      <c r="B66" s="3">
        <v>5694</v>
      </c>
      <c r="C66" s="1" t="s">
        <v>61</v>
      </c>
      <c r="D66" s="2">
        <v>-8.96</v>
      </c>
      <c r="E66" s="3">
        <v>252664.3</v>
      </c>
      <c r="F66" s="2">
        <v>-16.43</v>
      </c>
      <c r="G66" s="3">
        <v>260869.87</v>
      </c>
      <c r="H66" s="2">
        <v>-12.75</v>
      </c>
      <c r="I66" s="25"/>
    </row>
    <row r="67" spans="1:9" ht="12.75">
      <c r="A67" s="1">
        <v>62</v>
      </c>
      <c r="B67" s="3">
        <v>1305</v>
      </c>
      <c r="C67" s="1" t="s">
        <v>62</v>
      </c>
      <c r="D67" s="2">
        <v>12.24</v>
      </c>
      <c r="E67" s="3">
        <v>82567.39</v>
      </c>
      <c r="F67" s="2">
        <v>18.4</v>
      </c>
      <c r="G67" s="3">
        <v>43150.5</v>
      </c>
      <c r="H67" s="2">
        <v>14.35</v>
      </c>
      <c r="I67" s="25"/>
    </row>
    <row r="68" spans="1:9" ht="12.75">
      <c r="A68" s="1">
        <v>63</v>
      </c>
      <c r="B68" s="3">
        <v>9970</v>
      </c>
      <c r="C68" s="1" t="s">
        <v>63</v>
      </c>
      <c r="D68" s="2">
        <v>19.23</v>
      </c>
      <c r="E68" s="3">
        <v>351863.18</v>
      </c>
      <c r="F68" s="2">
        <v>22.32</v>
      </c>
      <c r="G68" s="3">
        <v>468801.72</v>
      </c>
      <c r="H68" s="2">
        <v>20.99</v>
      </c>
      <c r="I68" s="25"/>
    </row>
    <row r="69" spans="1:9" ht="12.75">
      <c r="A69" s="1">
        <v>64</v>
      </c>
      <c r="B69" s="3">
        <v>15929</v>
      </c>
      <c r="C69" s="1" t="s">
        <v>64</v>
      </c>
      <c r="D69" s="2">
        <v>-11.29</v>
      </c>
      <c r="E69" s="3">
        <v>967140.26</v>
      </c>
      <c r="F69" s="2">
        <v>-6.89</v>
      </c>
      <c r="G69" s="3">
        <v>940714.75</v>
      </c>
      <c r="H69" s="2">
        <v>-9.12</v>
      </c>
      <c r="I69" s="25"/>
    </row>
    <row r="70" spans="1:9" ht="12.75">
      <c r="A70" s="1">
        <v>65</v>
      </c>
      <c r="B70" s="3">
        <v>3991</v>
      </c>
      <c r="C70" s="1" t="s">
        <v>65</v>
      </c>
      <c r="D70" s="2">
        <v>-19.9</v>
      </c>
      <c r="E70" s="3">
        <v>363082.95</v>
      </c>
      <c r="F70" s="2">
        <v>-16.85</v>
      </c>
      <c r="G70" s="3">
        <v>41768.41</v>
      </c>
      <c r="H70" s="2">
        <v>-19.59</v>
      </c>
      <c r="I70" s="25"/>
    </row>
    <row r="71" spans="1:9" ht="12.75">
      <c r="A71" s="1">
        <v>66</v>
      </c>
      <c r="B71" s="1">
        <v>594</v>
      </c>
      <c r="C71" s="1" t="s">
        <v>66</v>
      </c>
      <c r="D71" s="2">
        <v>0</v>
      </c>
      <c r="E71" s="3">
        <v>28186.12</v>
      </c>
      <c r="F71" s="2">
        <v>-21</v>
      </c>
      <c r="G71" s="3">
        <v>3040.81</v>
      </c>
      <c r="H71" s="2">
        <v>-2.04</v>
      </c>
      <c r="I71" s="25"/>
    </row>
    <row r="72" spans="1:9" ht="12.75">
      <c r="A72" s="1">
        <v>67</v>
      </c>
      <c r="B72" s="3">
        <v>39230</v>
      </c>
      <c r="C72" s="1" t="s">
        <v>67</v>
      </c>
      <c r="D72" s="2">
        <v>-9.69</v>
      </c>
      <c r="E72" s="3">
        <v>2352535.04</v>
      </c>
      <c r="F72" s="2">
        <v>-9.95</v>
      </c>
      <c r="G72" s="3">
        <v>1193713.04</v>
      </c>
      <c r="H72" s="2">
        <v>-9.78</v>
      </c>
      <c r="I72" s="25"/>
    </row>
    <row r="73" spans="1:9" ht="12.75">
      <c r="A73" s="1">
        <v>68</v>
      </c>
      <c r="B73" s="1">
        <v>244</v>
      </c>
      <c r="C73" s="1" t="s">
        <v>68</v>
      </c>
      <c r="D73" s="2">
        <v>7.24</v>
      </c>
      <c r="E73" s="3">
        <v>12700.88</v>
      </c>
      <c r="F73" s="2">
        <v>-0.26</v>
      </c>
      <c r="G73" s="3">
        <v>27741.05</v>
      </c>
      <c r="H73" s="2">
        <v>2.1</v>
      </c>
      <c r="I73" s="25"/>
    </row>
    <row r="74" spans="1:9" ht="12.75">
      <c r="A74" s="1">
        <v>69</v>
      </c>
      <c r="B74" s="3">
        <v>186126</v>
      </c>
      <c r="C74" s="1" t="s">
        <v>69</v>
      </c>
      <c r="D74" s="2">
        <v>0</v>
      </c>
      <c r="E74" s="3">
        <v>0</v>
      </c>
      <c r="F74" s="2">
        <v>0</v>
      </c>
      <c r="G74" s="3">
        <v>0</v>
      </c>
      <c r="H74" s="2">
        <v>0</v>
      </c>
      <c r="I74" s="25" t="s">
        <v>110</v>
      </c>
    </row>
    <row r="75" spans="1:9" ht="12.75">
      <c r="A75" s="1">
        <v>70</v>
      </c>
      <c r="B75" s="3">
        <v>1480</v>
      </c>
      <c r="C75" s="1" t="s">
        <v>70</v>
      </c>
      <c r="D75" s="2">
        <v>0</v>
      </c>
      <c r="E75" s="3">
        <v>83709.46</v>
      </c>
      <c r="F75" s="2">
        <v>46.98</v>
      </c>
      <c r="G75" s="3">
        <v>762.35</v>
      </c>
      <c r="H75" s="2">
        <v>0.42</v>
      </c>
      <c r="I75" s="25"/>
    </row>
    <row r="76" spans="1:9" ht="12.75">
      <c r="A76" s="1">
        <v>71</v>
      </c>
      <c r="B76" s="3">
        <v>18936</v>
      </c>
      <c r="C76" s="1" t="s">
        <v>71</v>
      </c>
      <c r="D76" s="2">
        <v>2.87</v>
      </c>
      <c r="E76" s="3">
        <v>1544200.87</v>
      </c>
      <c r="F76" s="2">
        <v>-10.88</v>
      </c>
      <c r="G76" s="3">
        <v>1023109.06</v>
      </c>
      <c r="H76" s="2">
        <v>-2.61</v>
      </c>
      <c r="I76" s="25"/>
    </row>
    <row r="77" spans="1:9" ht="12.75">
      <c r="A77" s="1">
        <v>72</v>
      </c>
      <c r="B77" s="3">
        <v>6198</v>
      </c>
      <c r="C77" s="1" t="s">
        <v>72</v>
      </c>
      <c r="D77" s="2">
        <v>-5.88</v>
      </c>
      <c r="E77" s="3">
        <v>489080.41</v>
      </c>
      <c r="F77" s="2">
        <v>-15.2</v>
      </c>
      <c r="G77" s="3">
        <v>67560.24</v>
      </c>
      <c r="H77" s="2">
        <v>-7.01</v>
      </c>
      <c r="I77" s="25"/>
    </row>
    <row r="78" spans="1:9" ht="12.75">
      <c r="A78" s="1">
        <v>73</v>
      </c>
      <c r="B78" s="3">
        <v>6168</v>
      </c>
      <c r="C78" s="1" t="s">
        <v>73</v>
      </c>
      <c r="D78" s="2">
        <v>1.01</v>
      </c>
      <c r="E78" s="3">
        <v>399656.02</v>
      </c>
      <c r="F78" s="2">
        <v>-5.99</v>
      </c>
      <c r="G78" s="3">
        <v>473069.26</v>
      </c>
      <c r="H78" s="2">
        <v>-2.78</v>
      </c>
      <c r="I78" s="25"/>
    </row>
    <row r="79" spans="1:9" ht="12.75">
      <c r="A79" s="1">
        <v>74</v>
      </c>
      <c r="B79" s="3">
        <v>14831</v>
      </c>
      <c r="C79" s="1" t="s">
        <v>74</v>
      </c>
      <c r="D79" s="2">
        <v>6.47</v>
      </c>
      <c r="E79" s="3">
        <v>1526024.57</v>
      </c>
      <c r="F79" s="2">
        <v>-6.57</v>
      </c>
      <c r="G79" s="3">
        <v>913747.86</v>
      </c>
      <c r="H79" s="2">
        <v>1.59</v>
      </c>
      <c r="I79" s="25"/>
    </row>
    <row r="80" spans="1:9" ht="12.75">
      <c r="A80" s="1">
        <v>75</v>
      </c>
      <c r="B80" s="3">
        <v>5888</v>
      </c>
      <c r="C80" s="1" t="s">
        <v>75</v>
      </c>
      <c r="D80" s="2">
        <v>4.04</v>
      </c>
      <c r="E80" s="3">
        <v>585783.44</v>
      </c>
      <c r="F80" s="2">
        <v>-0.93</v>
      </c>
      <c r="G80" s="3">
        <v>187524.14</v>
      </c>
      <c r="H80" s="2">
        <v>2.83</v>
      </c>
      <c r="I80" s="25"/>
    </row>
    <row r="81" spans="1:9" ht="12.75">
      <c r="A81" s="1">
        <v>76</v>
      </c>
      <c r="B81" s="3">
        <v>9803</v>
      </c>
      <c r="C81" s="1" t="s">
        <v>76</v>
      </c>
      <c r="D81" s="2">
        <v>18.03</v>
      </c>
      <c r="E81" s="3">
        <v>593906.98</v>
      </c>
      <c r="F81" s="2">
        <v>1.26</v>
      </c>
      <c r="G81" s="3">
        <v>591133.5</v>
      </c>
      <c r="H81" s="2">
        <v>9.66</v>
      </c>
      <c r="I81" s="25"/>
    </row>
    <row r="82" spans="1:9" ht="12.75">
      <c r="A82" s="1">
        <v>77</v>
      </c>
      <c r="B82" s="3">
        <v>6890</v>
      </c>
      <c r="C82" s="1" t="s">
        <v>77</v>
      </c>
      <c r="D82" s="2">
        <v>-16.55</v>
      </c>
      <c r="E82" s="3">
        <v>526587.56</v>
      </c>
      <c r="F82" s="2">
        <v>-1.88</v>
      </c>
      <c r="G82" s="3">
        <v>279040.43</v>
      </c>
      <c r="H82" s="2">
        <v>-11.47</v>
      </c>
      <c r="I82" s="25"/>
    </row>
    <row r="83" spans="1:9" ht="12.75">
      <c r="A83" s="1">
        <v>78</v>
      </c>
      <c r="B83" s="3">
        <v>1558</v>
      </c>
      <c r="C83" s="1" t="s">
        <v>78</v>
      </c>
      <c r="D83" s="2">
        <v>0</v>
      </c>
      <c r="E83" s="3">
        <v>0</v>
      </c>
      <c r="F83" s="2">
        <v>0</v>
      </c>
      <c r="G83" s="3">
        <v>0</v>
      </c>
      <c r="H83" s="2">
        <v>0</v>
      </c>
      <c r="I83" s="25" t="s">
        <v>110</v>
      </c>
    </row>
    <row r="84" spans="1:9" ht="12.75">
      <c r="A84" s="1">
        <v>79</v>
      </c>
      <c r="B84" s="3">
        <v>22890</v>
      </c>
      <c r="C84" s="1" t="s">
        <v>79</v>
      </c>
      <c r="D84" s="2">
        <v>-10.92</v>
      </c>
      <c r="E84" s="3">
        <v>1624243.26</v>
      </c>
      <c r="F84" s="2">
        <v>-1.24</v>
      </c>
      <c r="G84" s="3">
        <v>1150481.74</v>
      </c>
      <c r="H84" s="2">
        <v>-6.91</v>
      </c>
      <c r="I84" s="25"/>
    </row>
    <row r="85" spans="1:9" ht="12.75">
      <c r="A85" s="1">
        <v>80</v>
      </c>
      <c r="B85" s="3">
        <v>9950</v>
      </c>
      <c r="C85" s="1" t="s">
        <v>80</v>
      </c>
      <c r="D85" s="2">
        <v>1.21</v>
      </c>
      <c r="E85" s="3">
        <v>589326.06</v>
      </c>
      <c r="F85" s="2">
        <v>-7.24</v>
      </c>
      <c r="G85" s="3">
        <v>560713.65</v>
      </c>
      <c r="H85" s="2">
        <v>-2.91</v>
      </c>
      <c r="I85" s="25"/>
    </row>
    <row r="86" spans="1:9" ht="12.75">
      <c r="A86" s="1">
        <v>81</v>
      </c>
      <c r="B86" s="3">
        <v>9734</v>
      </c>
      <c r="C86" s="1" t="s">
        <v>81</v>
      </c>
      <c r="D86" s="2">
        <v>-24.21</v>
      </c>
      <c r="E86" s="3">
        <v>699223.03</v>
      </c>
      <c r="F86" s="2">
        <v>-14.95</v>
      </c>
      <c r="G86" s="3">
        <v>647688.55</v>
      </c>
      <c r="H86" s="2">
        <v>-19.76</v>
      </c>
      <c r="I86" s="25"/>
    </row>
    <row r="87" spans="1:9" ht="12.75">
      <c r="A87" s="1">
        <v>82</v>
      </c>
      <c r="B87" s="3">
        <v>1998</v>
      </c>
      <c r="C87" s="1" t="s">
        <v>82</v>
      </c>
      <c r="D87" s="2">
        <v>-9.95</v>
      </c>
      <c r="E87" s="3">
        <v>236903.54</v>
      </c>
      <c r="F87" s="2">
        <v>-22.67</v>
      </c>
      <c r="G87" s="3">
        <v>68939.2</v>
      </c>
      <c r="H87" s="2">
        <v>-12.82</v>
      </c>
      <c r="I87" s="25"/>
    </row>
    <row r="88" spans="1:9" ht="12.75">
      <c r="A88" s="1">
        <v>83</v>
      </c>
      <c r="B88" s="3">
        <v>18082</v>
      </c>
      <c r="C88" s="1" t="s">
        <v>83</v>
      </c>
      <c r="D88" s="2">
        <v>-2.28</v>
      </c>
      <c r="E88" s="3">
        <v>1173608.09</v>
      </c>
      <c r="F88" s="2">
        <v>-18.97</v>
      </c>
      <c r="G88" s="3">
        <v>846778.71</v>
      </c>
      <c r="H88" s="2">
        <v>-9.27</v>
      </c>
      <c r="I88" s="25"/>
    </row>
    <row r="89" spans="1:9" ht="12.75">
      <c r="A89" s="1">
        <v>84</v>
      </c>
      <c r="B89" s="3">
        <v>5535</v>
      </c>
      <c r="C89" s="1" t="s">
        <v>84</v>
      </c>
      <c r="D89" s="2">
        <v>28.04</v>
      </c>
      <c r="E89" s="3">
        <v>394980</v>
      </c>
      <c r="F89" s="2">
        <v>0.86</v>
      </c>
      <c r="G89" s="3">
        <v>706470.93</v>
      </c>
      <c r="H89" s="2">
        <v>10.61</v>
      </c>
      <c r="I89" s="25"/>
    </row>
    <row r="90" spans="1:9" ht="12.75">
      <c r="A90" s="1">
        <v>85</v>
      </c>
      <c r="B90" s="1">
        <v>130</v>
      </c>
      <c r="C90" s="1" t="s">
        <v>85</v>
      </c>
      <c r="D90" s="2">
        <v>0.02</v>
      </c>
      <c r="E90" s="3">
        <v>9128.62</v>
      </c>
      <c r="F90" s="2">
        <v>0</v>
      </c>
      <c r="G90" s="3">
        <v>0</v>
      </c>
      <c r="H90" s="2">
        <v>0.02</v>
      </c>
      <c r="I90" s="25"/>
    </row>
    <row r="91" spans="1:9" ht="12.75">
      <c r="A91" s="1">
        <v>86</v>
      </c>
      <c r="B91" s="1">
        <v>193</v>
      </c>
      <c r="C91" s="1" t="s">
        <v>86</v>
      </c>
      <c r="D91" s="2">
        <v>1.07</v>
      </c>
      <c r="E91" s="3">
        <v>11502.49</v>
      </c>
      <c r="F91" s="2">
        <v>20</v>
      </c>
      <c r="G91" s="3">
        <v>1223.85</v>
      </c>
      <c r="H91" s="2">
        <v>2.89</v>
      </c>
      <c r="I91" s="25"/>
    </row>
    <row r="92" spans="1:9" ht="12.75">
      <c r="A92" s="1">
        <v>87</v>
      </c>
      <c r="B92" s="1">
        <v>165</v>
      </c>
      <c r="C92" s="1" t="s">
        <v>87</v>
      </c>
      <c r="D92" s="2">
        <v>9.05</v>
      </c>
      <c r="E92" s="3">
        <v>10058.85</v>
      </c>
      <c r="F92" s="2">
        <v>13.71</v>
      </c>
      <c r="G92" s="3">
        <v>2583.32</v>
      </c>
      <c r="H92" s="2">
        <v>10</v>
      </c>
      <c r="I92" s="25"/>
    </row>
    <row r="93" spans="1:9" ht="12.75">
      <c r="A93" s="1">
        <v>88</v>
      </c>
      <c r="B93" s="1">
        <v>171</v>
      </c>
      <c r="C93" s="1" t="s">
        <v>88</v>
      </c>
      <c r="D93" s="2">
        <v>-28</v>
      </c>
      <c r="E93" s="3">
        <v>41371.86</v>
      </c>
      <c r="F93" s="2">
        <v>27.08</v>
      </c>
      <c r="G93" s="3">
        <v>71981.74</v>
      </c>
      <c r="H93" s="2">
        <v>6.98</v>
      </c>
      <c r="I93" s="25"/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6" t="s">
        <v>90</v>
      </c>
      <c r="B95" s="36"/>
      <c r="C95" s="36"/>
      <c r="D95" s="9">
        <v>-3.656424551145279</v>
      </c>
      <c r="E95" s="10">
        <v>33608488.02</v>
      </c>
      <c r="F95" s="9">
        <v>-6.388619489551271</v>
      </c>
      <c r="G95" s="10">
        <v>25602182.68</v>
      </c>
      <c r="H95" s="9">
        <v>-4.837802047861282</v>
      </c>
      <c r="I95" s="26"/>
      <c r="J95" s="27"/>
      <c r="K95" s="27"/>
      <c r="L95" s="28"/>
    </row>
    <row r="96" ht="12.75">
      <c r="D96" s="2"/>
    </row>
    <row r="97" ht="12.75">
      <c r="D97" s="2"/>
    </row>
    <row r="98" spans="1:8" ht="17.25">
      <c r="A98" s="37" t="s">
        <v>98</v>
      </c>
      <c r="B98" s="37"/>
      <c r="C98" s="37"/>
      <c r="D98" s="37"/>
      <c r="E98" s="37"/>
      <c r="F98" s="37"/>
      <c r="G98" s="37"/>
      <c r="H98" s="37"/>
    </row>
    <row r="99" spans="1:8" ht="17.25">
      <c r="A99" s="37" t="s">
        <v>102</v>
      </c>
      <c r="B99" s="37"/>
      <c r="C99" s="37"/>
      <c r="D99" s="37"/>
      <c r="E99" s="37"/>
      <c r="F99" s="37"/>
      <c r="G99" s="37"/>
      <c r="H99" s="37"/>
    </row>
    <row r="100" ht="13.5" thickBot="1"/>
    <row r="101" spans="1:8" ht="12.75">
      <c r="A101" s="11"/>
      <c r="B101" s="12"/>
      <c r="C101" s="13"/>
      <c r="D101" s="31" t="s">
        <v>91</v>
      </c>
      <c r="E101" s="32"/>
      <c r="F101" s="31" t="s">
        <v>92</v>
      </c>
      <c r="G101" s="32"/>
      <c r="H101" s="2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20" t="s">
        <v>93</v>
      </c>
    </row>
    <row r="103" spans="1:9" ht="9.75">
      <c r="A103" s="16">
        <v>32</v>
      </c>
      <c r="B103" s="3">
        <v>1000</v>
      </c>
      <c r="C103" s="6" t="s">
        <v>103</v>
      </c>
      <c r="D103" s="2">
        <v>-1.2858040618442945</v>
      </c>
      <c r="E103" s="3">
        <v>1305149.98</v>
      </c>
      <c r="F103" s="2">
        <v>34.19474306428613</v>
      </c>
      <c r="G103" s="3">
        <v>591687.11</v>
      </c>
      <c r="H103" s="2">
        <v>9.781768636388273</v>
      </c>
      <c r="I103" s="29"/>
    </row>
    <row r="104" spans="1:9" ht="9.75">
      <c r="A104" s="16">
        <v>22</v>
      </c>
      <c r="B104" s="3">
        <v>5000</v>
      </c>
      <c r="C104" s="6" t="s">
        <v>104</v>
      </c>
      <c r="D104" s="2">
        <v>-9.408745168302655</v>
      </c>
      <c r="E104" s="3">
        <v>3361986.24</v>
      </c>
      <c r="F104" s="2">
        <v>-5.362455925563176</v>
      </c>
      <c r="G104" s="3">
        <v>1491885.2</v>
      </c>
      <c r="H104" s="2">
        <v>-8.165078311695048</v>
      </c>
      <c r="I104" s="29"/>
    </row>
    <row r="105" spans="1:9" ht="9.75">
      <c r="A105" s="16">
        <v>16</v>
      </c>
      <c r="B105" s="3">
        <v>10000</v>
      </c>
      <c r="C105" s="6" t="s">
        <v>105</v>
      </c>
      <c r="D105" s="2">
        <v>-2.2510056708060797</v>
      </c>
      <c r="E105" s="3">
        <v>7257629.589999999</v>
      </c>
      <c r="F105" s="2">
        <v>-3.170957291971911</v>
      </c>
      <c r="G105" s="3">
        <v>5209266.5</v>
      </c>
      <c r="H105" s="2">
        <v>-2.635405534827073</v>
      </c>
      <c r="I105" s="29"/>
    </row>
    <row r="106" spans="1:9" ht="9.75">
      <c r="A106" s="16">
        <v>12</v>
      </c>
      <c r="B106" s="3">
        <v>20000</v>
      </c>
      <c r="C106" s="6" t="s">
        <v>106</v>
      </c>
      <c r="D106" s="2">
        <v>-1.0881665066166968</v>
      </c>
      <c r="E106" s="3">
        <v>13176572.34</v>
      </c>
      <c r="F106" s="2">
        <v>-7.008917360726147</v>
      </c>
      <c r="G106" s="3">
        <v>11022389.810000004</v>
      </c>
      <c r="H106" s="2">
        <v>-3.785010424027626</v>
      </c>
      <c r="I106" s="29"/>
    </row>
    <row r="107" spans="1:9" ht="9.75">
      <c r="A107" s="16">
        <v>5</v>
      </c>
      <c r="B107" s="3">
        <v>100000</v>
      </c>
      <c r="C107" s="6" t="s">
        <v>107</v>
      </c>
      <c r="D107" s="2">
        <v>-6.923751506684104</v>
      </c>
      <c r="E107" s="3">
        <v>8507149.870000005</v>
      </c>
      <c r="F107" s="2">
        <v>-11.255957118576928</v>
      </c>
      <c r="G107" s="3">
        <v>7286954.059999995</v>
      </c>
      <c r="H107" s="2">
        <v>-8.922508980501561</v>
      </c>
      <c r="I107" s="29"/>
    </row>
    <row r="108" spans="1:9" ht="9.75">
      <c r="A108" s="17">
        <v>1</v>
      </c>
      <c r="B108" s="3">
        <v>200000</v>
      </c>
      <c r="C108" s="6" t="s">
        <v>108</v>
      </c>
      <c r="D108" s="5" t="e">
        <v>#DIV/0!</v>
      </c>
      <c r="E108" s="7">
        <v>0</v>
      </c>
      <c r="F108" s="5" t="e">
        <v>#DIV/0!</v>
      </c>
      <c r="G108" s="7">
        <v>0</v>
      </c>
      <c r="H108" s="5" t="e">
        <v>#DIV/0!</v>
      </c>
      <c r="I108" s="29"/>
    </row>
    <row r="109" spans="1:9" ht="9.75">
      <c r="A109" s="17">
        <v>88</v>
      </c>
      <c r="D109" s="2">
        <v>-3.656424551145279</v>
      </c>
      <c r="E109" s="3">
        <v>33608488.02</v>
      </c>
      <c r="F109" s="2">
        <v>-6.388619489551271</v>
      </c>
      <c r="G109" s="3">
        <v>25602182.68</v>
      </c>
      <c r="H109" s="2">
        <v>-4.837802047861282</v>
      </c>
      <c r="I109" s="29"/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8" ht="17.25">
      <c r="A112" s="37" t="s">
        <v>98</v>
      </c>
      <c r="B112" s="37"/>
      <c r="C112" s="37"/>
      <c r="D112" s="37"/>
      <c r="E112" s="37"/>
      <c r="F112" s="37"/>
      <c r="G112" s="37"/>
      <c r="H112" s="37"/>
    </row>
    <row r="113" spans="1:8" ht="17.25">
      <c r="A113" s="37" t="s">
        <v>102</v>
      </c>
      <c r="B113" s="37"/>
      <c r="C113" s="37"/>
      <c r="D113" s="37"/>
      <c r="E113" s="37"/>
      <c r="F113" s="37"/>
      <c r="G113" s="37"/>
      <c r="H113" s="37"/>
    </row>
    <row r="115" spans="1:8" ht="15">
      <c r="A115" s="38" t="s">
        <v>96</v>
      </c>
      <c r="B115" s="38"/>
      <c r="C115" s="38"/>
      <c r="D115" s="38"/>
      <c r="E115" s="38"/>
      <c r="F115" s="38"/>
      <c r="G115" s="38"/>
      <c r="H115" s="38"/>
    </row>
    <row r="117" spans="1:3" ht="12.75">
      <c r="A117" s="1">
        <v>37</v>
      </c>
      <c r="B117" s="1">
        <v>1</v>
      </c>
      <c r="C117" s="1" t="s">
        <v>37</v>
      </c>
    </row>
    <row r="118" spans="1:3" ht="12.75">
      <c r="A118" s="1">
        <v>69</v>
      </c>
      <c r="B118" s="1">
        <v>2</v>
      </c>
      <c r="C118" s="1" t="s">
        <v>69</v>
      </c>
    </row>
    <row r="119" spans="1:3" ht="12.75">
      <c r="A119" s="1">
        <v>78</v>
      </c>
      <c r="B119" s="1">
        <v>3</v>
      </c>
      <c r="C119" s="1" t="s">
        <v>78</v>
      </c>
    </row>
    <row r="120" spans="1:3" ht="12.75">
      <c r="A120" s="1">
        <v>0</v>
      </c>
      <c r="B120" s="1">
        <v>4</v>
      </c>
      <c r="C120" s="1" t="e">
        <v>#N/A</v>
      </c>
    </row>
    <row r="121" spans="1:3" ht="12.75">
      <c r="A121" s="1">
        <v>0</v>
      </c>
      <c r="B121" s="1">
        <v>5</v>
      </c>
      <c r="C121" s="1" t="e">
        <v>#N/A</v>
      </c>
    </row>
    <row r="122" spans="1:3" ht="12.75">
      <c r="A122" s="1">
        <v>0</v>
      </c>
      <c r="B122" s="1">
        <v>6</v>
      </c>
      <c r="C122" s="1" t="e">
        <v>#N/A</v>
      </c>
    </row>
    <row r="123" spans="1:3" ht="12.75">
      <c r="A123" s="1">
        <v>0</v>
      </c>
      <c r="B123" s="1">
        <v>7</v>
      </c>
      <c r="C123" s="1" t="e">
        <v>#N/A</v>
      </c>
    </row>
    <row r="124" spans="1:3" ht="12.75">
      <c r="A124" s="1">
        <v>0</v>
      </c>
      <c r="B124" s="1">
        <v>8</v>
      </c>
      <c r="C124" s="1" t="e">
        <v>#N/A</v>
      </c>
    </row>
    <row r="125" spans="1:3" ht="12.75">
      <c r="A125" s="1">
        <v>0</v>
      </c>
      <c r="B125" s="1">
        <v>9</v>
      </c>
      <c r="C125" s="1" t="e">
        <v>#N/A</v>
      </c>
    </row>
    <row r="126" spans="1:3" ht="12.75">
      <c r="A126" s="1">
        <v>0</v>
      </c>
      <c r="B126" s="1">
        <v>10</v>
      </c>
      <c r="C126" s="1" t="e">
        <v>#N/A</v>
      </c>
    </row>
    <row r="127" spans="1:3" ht="12.75">
      <c r="A127" s="1">
        <v>0</v>
      </c>
      <c r="B127" s="1">
        <v>11</v>
      </c>
      <c r="C127" s="1" t="e">
        <v>#N/A</v>
      </c>
    </row>
    <row r="128" spans="1:3" ht="12.75">
      <c r="A128" s="1">
        <v>0</v>
      </c>
      <c r="B128" s="1">
        <v>12</v>
      </c>
      <c r="C128" s="1" t="e">
        <v>#N/A</v>
      </c>
    </row>
    <row r="129" spans="1:3" ht="12.75">
      <c r="A129" s="1">
        <v>0</v>
      </c>
      <c r="B129" s="1">
        <v>13</v>
      </c>
      <c r="C129" s="1" t="e">
        <v>#N/A</v>
      </c>
    </row>
    <row r="130" spans="1:3" ht="12.75">
      <c r="A130" s="1">
        <v>0</v>
      </c>
      <c r="B130" s="1">
        <v>14</v>
      </c>
      <c r="C130" s="1" t="e">
        <v>#N/A</v>
      </c>
    </row>
    <row r="131" spans="1:3" ht="12.75">
      <c r="A131" s="1">
        <v>0</v>
      </c>
      <c r="B131" s="1">
        <v>15</v>
      </c>
      <c r="C131" s="1" t="e">
        <v>#N/A</v>
      </c>
    </row>
    <row r="132" spans="1:3" ht="12.75">
      <c r="A132" s="1">
        <v>0</v>
      </c>
      <c r="B132" s="1">
        <v>16</v>
      </c>
      <c r="C132" s="1" t="e">
        <v>#N/A</v>
      </c>
    </row>
    <row r="133" spans="1:3" ht="12.75">
      <c r="A133" s="1">
        <v>0</v>
      </c>
      <c r="B133" s="1">
        <v>17</v>
      </c>
      <c r="C133" s="1" t="e">
        <v>#N/A</v>
      </c>
    </row>
    <row r="134" spans="1:3" ht="12.75">
      <c r="A134" s="1">
        <v>0</v>
      </c>
      <c r="B134" s="1">
        <v>18</v>
      </c>
      <c r="C134" s="1" t="e">
        <v>#N/A</v>
      </c>
    </row>
    <row r="135" spans="1:3" ht="12.75">
      <c r="A135" s="1">
        <v>0</v>
      </c>
      <c r="B135" s="1">
        <v>19</v>
      </c>
      <c r="C135" s="1" t="e">
        <v>#N/A</v>
      </c>
    </row>
    <row r="136" spans="1:3" ht="12.75">
      <c r="A136" s="1">
        <v>0</v>
      </c>
      <c r="B136" s="1">
        <v>20</v>
      </c>
      <c r="C136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88">
      <selection activeCell="F85" sqref="F85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customWidth="1"/>
    <col min="12" max="12" width="11.57421875" style="24" customWidth="1"/>
    <col min="13" max="16384" width="11.421875" style="1" customWidth="1"/>
  </cols>
  <sheetData>
    <row r="1" spans="1:8" ht="17.25">
      <c r="A1" s="37" t="s">
        <v>98</v>
      </c>
      <c r="B1" s="37"/>
      <c r="C1" s="37"/>
      <c r="D1" s="37"/>
      <c r="E1" s="37"/>
      <c r="F1" s="37"/>
      <c r="G1" s="37"/>
      <c r="H1" s="37"/>
    </row>
    <row r="2" spans="1:8" ht="17.25">
      <c r="A2" s="37" t="s">
        <v>101</v>
      </c>
      <c r="B2" s="37"/>
      <c r="C2" s="37"/>
      <c r="D2" s="37"/>
      <c r="E2" s="37"/>
      <c r="F2" s="37"/>
      <c r="G2" s="37"/>
      <c r="H2" s="37"/>
    </row>
    <row r="3" ht="13.5" thickBot="1"/>
    <row r="4" spans="1:8" ht="12.75">
      <c r="A4" s="11"/>
      <c r="B4" s="12"/>
      <c r="C4" s="13"/>
      <c r="D4" s="31" t="s">
        <v>91</v>
      </c>
      <c r="E4" s="32"/>
      <c r="F4" s="31" t="s">
        <v>92</v>
      </c>
      <c r="G4" s="32"/>
      <c r="H4" s="21"/>
    </row>
    <row r="5" spans="1:8" ht="13.5" thickBot="1">
      <c r="A5" s="33" t="s">
        <v>1</v>
      </c>
      <c r="B5" s="34"/>
      <c r="C5" s="35"/>
      <c r="D5" s="15" t="s">
        <v>94</v>
      </c>
      <c r="E5" s="14" t="s">
        <v>95</v>
      </c>
      <c r="F5" s="15" t="s">
        <v>94</v>
      </c>
      <c r="G5" s="14" t="s">
        <v>95</v>
      </c>
      <c r="H5" s="20" t="s">
        <v>93</v>
      </c>
    </row>
    <row r="6" spans="1:9" ht="12.75">
      <c r="A6" s="1">
        <v>1</v>
      </c>
      <c r="B6" s="1">
        <v>329</v>
      </c>
      <c r="C6" s="1" t="s">
        <v>2</v>
      </c>
      <c r="D6" s="2">
        <v>-2.39</v>
      </c>
      <c r="E6" s="3">
        <v>15905.01</v>
      </c>
      <c r="F6" s="2">
        <v>30.24</v>
      </c>
      <c r="G6" s="3">
        <v>52025.7</v>
      </c>
      <c r="H6" s="2">
        <v>22.6</v>
      </c>
      <c r="I6" s="25"/>
    </row>
    <row r="7" spans="1:9" ht="12.75">
      <c r="A7" s="1">
        <v>2</v>
      </c>
      <c r="B7" s="1">
        <v>471</v>
      </c>
      <c r="C7" s="1" t="s">
        <v>3</v>
      </c>
      <c r="D7" s="2">
        <v>-10.6</v>
      </c>
      <c r="E7" s="3">
        <v>88510.99</v>
      </c>
      <c r="F7" s="2">
        <v>48.69</v>
      </c>
      <c r="G7" s="3">
        <v>29329.53</v>
      </c>
      <c r="H7" s="2">
        <v>4.16</v>
      </c>
      <c r="I7" s="25"/>
    </row>
    <row r="8" spans="1:9" ht="12.75">
      <c r="A8" s="1">
        <v>3</v>
      </c>
      <c r="B8" s="1">
        <v>775</v>
      </c>
      <c r="C8" s="1" t="s">
        <v>4</v>
      </c>
      <c r="D8" s="2">
        <v>-6.52</v>
      </c>
      <c r="E8" s="3">
        <v>88550.01</v>
      </c>
      <c r="F8" s="2">
        <v>0</v>
      </c>
      <c r="G8" s="3">
        <v>0</v>
      </c>
      <c r="H8" s="2">
        <v>-6.52</v>
      </c>
      <c r="I8" s="25"/>
    </row>
    <row r="9" spans="1:9" ht="12.75">
      <c r="A9" s="1">
        <v>4</v>
      </c>
      <c r="B9" s="1">
        <v>327</v>
      </c>
      <c r="C9" s="1" t="s">
        <v>5</v>
      </c>
      <c r="D9" s="2">
        <v>1.88</v>
      </c>
      <c r="E9" s="3">
        <v>130266.03</v>
      </c>
      <c r="F9" s="2">
        <v>-21.05</v>
      </c>
      <c r="G9" s="3">
        <v>4998.47</v>
      </c>
      <c r="H9" s="2">
        <v>1.03</v>
      </c>
      <c r="I9" s="25"/>
    </row>
    <row r="10" spans="1:9" ht="12.75">
      <c r="A10" s="1">
        <v>5</v>
      </c>
      <c r="B10" s="3">
        <v>1744</v>
      </c>
      <c r="C10" s="1" t="s">
        <v>6</v>
      </c>
      <c r="D10" s="2">
        <v>-4.91</v>
      </c>
      <c r="E10" s="3">
        <v>226632.24</v>
      </c>
      <c r="F10" s="2">
        <v>-10.62</v>
      </c>
      <c r="G10" s="3">
        <v>22819.81</v>
      </c>
      <c r="H10" s="2">
        <v>-5.43</v>
      </c>
      <c r="I10" s="25"/>
    </row>
    <row r="11" spans="1:9" ht="12.75">
      <c r="A11" s="1">
        <v>6</v>
      </c>
      <c r="B11" s="1">
        <v>373</v>
      </c>
      <c r="C11" s="1" t="s">
        <v>7</v>
      </c>
      <c r="D11" s="2">
        <v>0.16</v>
      </c>
      <c r="E11" s="3">
        <v>137952.95</v>
      </c>
      <c r="F11" s="2">
        <v>-17.07</v>
      </c>
      <c r="G11" s="3">
        <v>36096.37</v>
      </c>
      <c r="H11" s="2">
        <v>-3.41</v>
      </c>
      <c r="I11" s="25"/>
    </row>
    <row r="12" spans="1:9" ht="12.75">
      <c r="A12" s="1">
        <v>7</v>
      </c>
      <c r="B12" s="1">
        <v>400</v>
      </c>
      <c r="C12" s="1" t="s">
        <v>8</v>
      </c>
      <c r="D12" s="2">
        <v>5.63</v>
      </c>
      <c r="E12" s="3">
        <v>116523.04</v>
      </c>
      <c r="F12" s="2">
        <v>0</v>
      </c>
      <c r="G12" s="3">
        <v>0</v>
      </c>
      <c r="H12" s="2">
        <v>5.63</v>
      </c>
      <c r="I12" s="25"/>
    </row>
    <row r="13" spans="1:9" ht="12.75">
      <c r="A13" s="1">
        <v>8</v>
      </c>
      <c r="B13" s="1">
        <v>968</v>
      </c>
      <c r="C13" s="1" t="s">
        <v>9</v>
      </c>
      <c r="D13" s="2">
        <v>4.41</v>
      </c>
      <c r="E13" s="3">
        <v>94969.12</v>
      </c>
      <c r="F13" s="2">
        <v>6.98</v>
      </c>
      <c r="G13" s="3">
        <v>141615.85</v>
      </c>
      <c r="H13" s="2">
        <v>5.95</v>
      </c>
      <c r="I13" s="25"/>
    </row>
    <row r="14" spans="1:9" ht="12.75">
      <c r="A14" s="1">
        <v>9</v>
      </c>
      <c r="B14" s="3">
        <v>14655</v>
      </c>
      <c r="C14" s="1" t="s">
        <v>10</v>
      </c>
      <c r="D14" s="2">
        <v>25.78</v>
      </c>
      <c r="E14" s="3">
        <v>2568375.92</v>
      </c>
      <c r="F14" s="2">
        <v>18.04</v>
      </c>
      <c r="G14" s="3">
        <v>2369816.35</v>
      </c>
      <c r="H14" s="2">
        <v>22.07</v>
      </c>
      <c r="I14" s="25"/>
    </row>
    <row r="15" spans="1:9" ht="12.75">
      <c r="A15" s="1">
        <v>10</v>
      </c>
      <c r="B15" s="3">
        <v>1893</v>
      </c>
      <c r="C15" s="1" t="s">
        <v>11</v>
      </c>
      <c r="D15" s="2">
        <v>11.62</v>
      </c>
      <c r="E15" s="3">
        <v>148711.77</v>
      </c>
      <c r="F15" s="2">
        <v>-10.19</v>
      </c>
      <c r="G15" s="3">
        <v>64567.41</v>
      </c>
      <c r="H15" s="2">
        <v>5.02</v>
      </c>
      <c r="I15" s="25"/>
    </row>
    <row r="16" spans="1:9" ht="12.75">
      <c r="A16" s="1">
        <v>11</v>
      </c>
      <c r="B16" s="3">
        <v>2193</v>
      </c>
      <c r="C16" s="1" t="s">
        <v>12</v>
      </c>
      <c r="D16" s="2">
        <v>4.9</v>
      </c>
      <c r="E16" s="3">
        <v>281757.35</v>
      </c>
      <c r="F16" s="2">
        <v>-7.64</v>
      </c>
      <c r="G16" s="3">
        <v>85488.24</v>
      </c>
      <c r="H16" s="2">
        <v>1.98</v>
      </c>
      <c r="I16" s="25"/>
    </row>
    <row r="17" spans="1:9" ht="12.75">
      <c r="A17" s="1">
        <v>12</v>
      </c>
      <c r="B17" s="1">
        <v>217</v>
      </c>
      <c r="C17" s="1" t="s">
        <v>13</v>
      </c>
      <c r="D17" s="2">
        <v>14.11</v>
      </c>
      <c r="E17" s="3">
        <v>35260.44</v>
      </c>
      <c r="F17" s="2">
        <v>-20.8</v>
      </c>
      <c r="G17" s="3">
        <v>2706.14</v>
      </c>
      <c r="H17" s="2">
        <v>11.62</v>
      </c>
      <c r="I17" s="25"/>
    </row>
    <row r="18" spans="1:9" ht="12.75">
      <c r="A18" s="1">
        <v>13</v>
      </c>
      <c r="B18" s="3">
        <v>6995</v>
      </c>
      <c r="C18" s="1" t="s">
        <v>14</v>
      </c>
      <c r="D18" s="2">
        <v>4.52</v>
      </c>
      <c r="E18" s="3">
        <v>1090214.17</v>
      </c>
      <c r="F18" s="2">
        <v>-5.12</v>
      </c>
      <c r="G18" s="3">
        <v>302039.55</v>
      </c>
      <c r="H18" s="2">
        <v>2.43</v>
      </c>
      <c r="I18" s="25"/>
    </row>
    <row r="19" spans="1:9" ht="12.75">
      <c r="A19" s="1">
        <v>14</v>
      </c>
      <c r="B19" s="3">
        <v>1523</v>
      </c>
      <c r="C19" s="1" t="s">
        <v>15</v>
      </c>
      <c r="D19" s="2">
        <v>-3.79</v>
      </c>
      <c r="E19" s="3">
        <v>186611.54</v>
      </c>
      <c r="F19" s="2">
        <v>2.17</v>
      </c>
      <c r="G19" s="3">
        <v>79519.28</v>
      </c>
      <c r="H19" s="2">
        <v>-2.01</v>
      </c>
      <c r="I19" s="25"/>
    </row>
    <row r="20" spans="1:9" ht="12.75">
      <c r="A20" s="1">
        <v>15</v>
      </c>
      <c r="B20" s="3">
        <v>1700</v>
      </c>
      <c r="C20" s="1" t="s">
        <v>16</v>
      </c>
      <c r="D20" s="2">
        <v>13.82</v>
      </c>
      <c r="E20" s="3">
        <v>185625.95</v>
      </c>
      <c r="F20" s="2">
        <v>-0.45</v>
      </c>
      <c r="G20" s="3">
        <v>21334.51</v>
      </c>
      <c r="H20" s="2">
        <v>12.35</v>
      </c>
      <c r="I20" s="25"/>
    </row>
    <row r="21" spans="1:9" ht="12.75">
      <c r="A21" s="1">
        <v>16</v>
      </c>
      <c r="B21" s="3">
        <v>2039</v>
      </c>
      <c r="C21" s="1" t="s">
        <v>17</v>
      </c>
      <c r="D21" s="2">
        <v>-4.42</v>
      </c>
      <c r="E21" s="3">
        <v>170288.71</v>
      </c>
      <c r="F21" s="2">
        <v>-3.39</v>
      </c>
      <c r="G21" s="3">
        <v>20477.5</v>
      </c>
      <c r="H21" s="2">
        <v>-4.31</v>
      </c>
      <c r="I21" s="25"/>
    </row>
    <row r="22" spans="1:9" ht="12.75">
      <c r="A22" s="1">
        <v>17</v>
      </c>
      <c r="B22" s="3">
        <v>11480</v>
      </c>
      <c r="C22" s="1" t="s">
        <v>18</v>
      </c>
      <c r="D22" s="2">
        <v>7.53</v>
      </c>
      <c r="E22" s="3">
        <v>2010034.54</v>
      </c>
      <c r="F22" s="2">
        <v>8.77</v>
      </c>
      <c r="G22" s="3">
        <v>780983.31</v>
      </c>
      <c r="H22" s="2">
        <v>7.88</v>
      </c>
      <c r="I22" s="25"/>
    </row>
    <row r="23" spans="1:9" ht="12.75">
      <c r="A23" s="1">
        <v>18</v>
      </c>
      <c r="B23" s="3">
        <v>14580</v>
      </c>
      <c r="C23" s="1" t="s">
        <v>19</v>
      </c>
      <c r="D23" s="2">
        <v>10.32</v>
      </c>
      <c r="E23" s="3">
        <v>2153038</v>
      </c>
      <c r="F23" s="2">
        <v>-9.87</v>
      </c>
      <c r="G23" s="3">
        <v>683763.06</v>
      </c>
      <c r="H23" s="2">
        <v>5.46</v>
      </c>
      <c r="I23" s="25"/>
    </row>
    <row r="24" spans="1:9" ht="12.75">
      <c r="A24" s="1">
        <v>19</v>
      </c>
      <c r="B24" s="3">
        <v>13812</v>
      </c>
      <c r="C24" s="1" t="s">
        <v>20</v>
      </c>
      <c r="D24" s="2">
        <v>5.67</v>
      </c>
      <c r="E24" s="3">
        <v>2188607.9</v>
      </c>
      <c r="F24" s="2">
        <v>-9.01</v>
      </c>
      <c r="G24" s="3">
        <v>140580.75</v>
      </c>
      <c r="H24" s="2">
        <v>4.78</v>
      </c>
      <c r="I24" s="25"/>
    </row>
    <row r="25" spans="1:9" ht="12.75">
      <c r="A25" s="1">
        <v>20</v>
      </c>
      <c r="B25" s="1">
        <v>167</v>
      </c>
      <c r="C25" s="1" t="s">
        <v>21</v>
      </c>
      <c r="D25" s="2">
        <v>4.57</v>
      </c>
      <c r="E25" s="3">
        <v>55621.01</v>
      </c>
      <c r="F25" s="2">
        <v>27.13</v>
      </c>
      <c r="G25" s="3">
        <v>3410.54</v>
      </c>
      <c r="H25" s="2">
        <v>5.88</v>
      </c>
      <c r="I25" s="25"/>
    </row>
    <row r="26" spans="1:9" ht="12.75">
      <c r="A26" s="1">
        <v>21</v>
      </c>
      <c r="B26" s="1">
        <v>260</v>
      </c>
      <c r="C26" s="1" t="s">
        <v>22</v>
      </c>
      <c r="D26" s="2">
        <v>5.38</v>
      </c>
      <c r="E26" s="3">
        <v>31439.49</v>
      </c>
      <c r="F26" s="2">
        <v>1.95</v>
      </c>
      <c r="G26" s="3">
        <v>9364.1</v>
      </c>
      <c r="H26" s="2">
        <v>4.59</v>
      </c>
      <c r="I26" s="25"/>
    </row>
    <row r="27" spans="1:9" ht="12.75">
      <c r="A27" s="1">
        <v>22</v>
      </c>
      <c r="B27" s="3">
        <v>1056</v>
      </c>
      <c r="C27" s="1" t="s">
        <v>23</v>
      </c>
      <c r="D27" s="2">
        <v>-24.89</v>
      </c>
      <c r="E27" s="3">
        <v>132693.28</v>
      </c>
      <c r="F27" s="2">
        <v>4.75</v>
      </c>
      <c r="G27" s="3">
        <v>685.79</v>
      </c>
      <c r="H27" s="2">
        <v>-24.74</v>
      </c>
      <c r="I27" s="25"/>
    </row>
    <row r="28" spans="1:9" ht="12.75">
      <c r="A28" s="1">
        <v>23</v>
      </c>
      <c r="B28" s="1">
        <v>568</v>
      </c>
      <c r="C28" s="1" t="s">
        <v>24</v>
      </c>
      <c r="D28" s="2">
        <v>3.49</v>
      </c>
      <c r="E28" s="3">
        <v>85436.49</v>
      </c>
      <c r="F28" s="2">
        <v>40.38</v>
      </c>
      <c r="G28" s="3">
        <v>2450.48</v>
      </c>
      <c r="H28" s="2">
        <v>4.52</v>
      </c>
      <c r="I28" s="25"/>
    </row>
    <row r="29" spans="1:9" ht="12.75">
      <c r="A29" s="1">
        <v>24</v>
      </c>
      <c r="B29" s="1">
        <v>524</v>
      </c>
      <c r="C29" s="1" t="s">
        <v>0</v>
      </c>
      <c r="D29" s="2">
        <v>2.49</v>
      </c>
      <c r="E29" s="3">
        <v>73880.6</v>
      </c>
      <c r="F29" s="2">
        <v>53.92</v>
      </c>
      <c r="G29" s="3">
        <v>1240.42</v>
      </c>
      <c r="H29" s="2">
        <v>3.34</v>
      </c>
      <c r="I29" s="25"/>
    </row>
    <row r="30" spans="1:9" ht="12.75">
      <c r="A30" s="1">
        <v>25</v>
      </c>
      <c r="B30" s="3">
        <v>1527</v>
      </c>
      <c r="C30" s="1" t="s">
        <v>25</v>
      </c>
      <c r="D30" s="2">
        <v>0</v>
      </c>
      <c r="E30" s="3">
        <v>161071.3</v>
      </c>
      <c r="F30" s="2">
        <v>0</v>
      </c>
      <c r="G30" s="3">
        <v>0</v>
      </c>
      <c r="H30" s="2">
        <v>0</v>
      </c>
      <c r="I30" s="25"/>
    </row>
    <row r="31" spans="1:9" ht="12.75">
      <c r="A31" s="1">
        <v>26</v>
      </c>
      <c r="B31" s="1">
        <v>263</v>
      </c>
      <c r="C31" s="1" t="s">
        <v>26</v>
      </c>
      <c r="D31" s="2">
        <v>0</v>
      </c>
      <c r="E31" s="3">
        <v>49867.98</v>
      </c>
      <c r="F31" s="2">
        <v>159.27</v>
      </c>
      <c r="G31" s="3">
        <v>98.78</v>
      </c>
      <c r="H31" s="2">
        <v>0.31</v>
      </c>
      <c r="I31" s="25"/>
    </row>
    <row r="32" spans="1:9" ht="12.75">
      <c r="A32" s="1">
        <v>27</v>
      </c>
      <c r="B32" s="3">
        <v>3656</v>
      </c>
      <c r="C32" s="1" t="s">
        <v>27</v>
      </c>
      <c r="D32" s="2">
        <v>-3.95</v>
      </c>
      <c r="E32" s="3">
        <v>609773.59</v>
      </c>
      <c r="F32" s="2">
        <v>9.46</v>
      </c>
      <c r="G32" s="3">
        <v>135105.83</v>
      </c>
      <c r="H32" s="2">
        <v>-1.52</v>
      </c>
      <c r="I32" s="25"/>
    </row>
    <row r="33" spans="1:9" ht="12.75">
      <c r="A33" s="1">
        <v>28</v>
      </c>
      <c r="B33" s="3">
        <v>2997</v>
      </c>
      <c r="C33" s="1" t="s">
        <v>28</v>
      </c>
      <c r="D33" s="2">
        <v>6.06</v>
      </c>
      <c r="E33" s="3">
        <v>190849.6</v>
      </c>
      <c r="F33" s="2">
        <v>-5.56</v>
      </c>
      <c r="G33" s="3">
        <v>92883.48</v>
      </c>
      <c r="H33" s="2">
        <v>2.26</v>
      </c>
      <c r="I33" s="25"/>
    </row>
    <row r="34" spans="1:9" ht="12.75">
      <c r="A34" s="1">
        <v>29</v>
      </c>
      <c r="B34" s="3">
        <v>5450</v>
      </c>
      <c r="C34" s="1" t="s">
        <v>29</v>
      </c>
      <c r="D34" s="2">
        <v>-3.48</v>
      </c>
      <c r="E34" s="3">
        <v>961933.59</v>
      </c>
      <c r="F34" s="2">
        <v>32.57</v>
      </c>
      <c r="G34" s="3">
        <v>437337.9</v>
      </c>
      <c r="H34" s="2">
        <v>7.79</v>
      </c>
      <c r="I34" s="25"/>
    </row>
    <row r="35" spans="1:9" ht="12.75">
      <c r="A35" s="1">
        <v>30</v>
      </c>
      <c r="B35" s="3">
        <v>27440</v>
      </c>
      <c r="C35" s="1" t="s">
        <v>30</v>
      </c>
      <c r="D35" s="2">
        <v>-0.57</v>
      </c>
      <c r="E35" s="3">
        <v>2233134.98</v>
      </c>
      <c r="F35" s="2">
        <v>-11.26</v>
      </c>
      <c r="G35" s="3">
        <v>634918.19</v>
      </c>
      <c r="H35" s="2">
        <v>-2.93</v>
      </c>
      <c r="I35" s="25"/>
    </row>
    <row r="36" spans="1:9" ht="12.75">
      <c r="A36" s="1">
        <v>31</v>
      </c>
      <c r="B36" s="1">
        <v>239</v>
      </c>
      <c r="C36" s="1" t="s">
        <v>31</v>
      </c>
      <c r="D36" s="2">
        <v>-1.9</v>
      </c>
      <c r="E36" s="3">
        <v>64831.52</v>
      </c>
      <c r="F36" s="2">
        <v>47.02</v>
      </c>
      <c r="G36" s="3">
        <v>3863.31</v>
      </c>
      <c r="H36" s="2">
        <v>0.85</v>
      </c>
      <c r="I36" s="25"/>
    </row>
    <row r="37" spans="1:9" ht="12.75">
      <c r="A37" s="1">
        <v>32</v>
      </c>
      <c r="B37" s="3">
        <v>11488</v>
      </c>
      <c r="C37" s="1" t="s">
        <v>32</v>
      </c>
      <c r="D37" s="2">
        <v>-2.9</v>
      </c>
      <c r="E37" s="3">
        <v>2066715.67</v>
      </c>
      <c r="F37" s="2">
        <v>-1.22</v>
      </c>
      <c r="G37" s="3">
        <v>355199.6</v>
      </c>
      <c r="H37" s="2">
        <v>-2.65</v>
      </c>
      <c r="I37" s="25"/>
    </row>
    <row r="38" spans="1:9" ht="12.75">
      <c r="A38" s="1">
        <v>33</v>
      </c>
      <c r="B38" s="3">
        <v>1121</v>
      </c>
      <c r="C38" s="1" t="s">
        <v>33</v>
      </c>
      <c r="D38" s="2">
        <v>1.46</v>
      </c>
      <c r="E38" s="3">
        <v>148083.3</v>
      </c>
      <c r="F38" s="2">
        <v>-0.04</v>
      </c>
      <c r="G38" s="3">
        <v>18871.11</v>
      </c>
      <c r="H38" s="2">
        <v>1.29</v>
      </c>
      <c r="I38" s="25"/>
    </row>
    <row r="39" spans="1:9" ht="12.75">
      <c r="A39" s="1">
        <v>34</v>
      </c>
      <c r="B39" s="3">
        <v>4090</v>
      </c>
      <c r="C39" s="1" t="s">
        <v>34</v>
      </c>
      <c r="D39" s="2">
        <v>-22.42</v>
      </c>
      <c r="E39" s="3">
        <v>1443640.8</v>
      </c>
      <c r="F39" s="2">
        <v>-5.03</v>
      </c>
      <c r="G39" s="3">
        <v>4674.36</v>
      </c>
      <c r="H39" s="2">
        <v>-22.37</v>
      </c>
      <c r="I39" s="25"/>
    </row>
    <row r="40" spans="1:9" ht="12.75">
      <c r="A40" s="1">
        <v>35</v>
      </c>
      <c r="B40" s="1">
        <v>609</v>
      </c>
      <c r="C40" s="1" t="s">
        <v>35</v>
      </c>
      <c r="D40" s="2">
        <v>4.87</v>
      </c>
      <c r="E40" s="3">
        <v>159017.79</v>
      </c>
      <c r="F40" s="2">
        <v>29.84</v>
      </c>
      <c r="G40" s="3">
        <v>343.96</v>
      </c>
      <c r="H40" s="2">
        <v>4.92</v>
      </c>
      <c r="I40" s="25"/>
    </row>
    <row r="41" spans="1:9" ht="12.75">
      <c r="A41" s="1">
        <v>36</v>
      </c>
      <c r="B41" s="3">
        <v>16894</v>
      </c>
      <c r="C41" s="1" t="s">
        <v>36</v>
      </c>
      <c r="D41" s="2">
        <v>-0.86</v>
      </c>
      <c r="E41" s="3">
        <v>3525733.19</v>
      </c>
      <c r="F41" s="2">
        <v>-15.8</v>
      </c>
      <c r="G41" s="3">
        <v>289405.48</v>
      </c>
      <c r="H41" s="2">
        <v>-2</v>
      </c>
      <c r="I41" s="25"/>
    </row>
    <row r="42" spans="1:9" ht="12.75">
      <c r="A42" s="1">
        <v>37</v>
      </c>
      <c r="B42" s="1">
        <v>120</v>
      </c>
      <c r="C42" s="1" t="s">
        <v>37</v>
      </c>
      <c r="D42" s="2">
        <v>0</v>
      </c>
      <c r="E42" s="3">
        <v>16006.78</v>
      </c>
      <c r="F42" s="2">
        <v>0</v>
      </c>
      <c r="G42" s="3">
        <v>0</v>
      </c>
      <c r="H42" s="2">
        <v>0</v>
      </c>
      <c r="I42" s="25"/>
    </row>
    <row r="43" spans="1:9" ht="12.75">
      <c r="A43" s="1">
        <v>38</v>
      </c>
      <c r="B43" s="1">
        <v>497</v>
      </c>
      <c r="C43" s="1" t="s">
        <v>38</v>
      </c>
      <c r="D43" s="2">
        <v>26.15</v>
      </c>
      <c r="E43" s="3">
        <v>73244.21</v>
      </c>
      <c r="F43" s="2">
        <v>19.89</v>
      </c>
      <c r="G43" s="3">
        <v>8897.46</v>
      </c>
      <c r="H43" s="2">
        <v>25.47</v>
      </c>
      <c r="I43" s="25"/>
    </row>
    <row r="44" spans="1:9" ht="12.75">
      <c r="A44" s="1">
        <v>39</v>
      </c>
      <c r="B44" s="3">
        <v>2726</v>
      </c>
      <c r="C44" s="1" t="s">
        <v>39</v>
      </c>
      <c r="D44" s="2">
        <v>17.09</v>
      </c>
      <c r="E44" s="3">
        <v>408297.21</v>
      </c>
      <c r="F44" s="2">
        <v>18.05</v>
      </c>
      <c r="G44" s="3">
        <v>197650.07</v>
      </c>
      <c r="H44" s="2">
        <v>17.4</v>
      </c>
      <c r="I44" s="25"/>
    </row>
    <row r="45" spans="1:9" ht="12.75">
      <c r="A45" s="1">
        <v>40</v>
      </c>
      <c r="B45" s="3">
        <v>19601</v>
      </c>
      <c r="C45" s="1" t="s">
        <v>40</v>
      </c>
      <c r="D45" s="2">
        <v>7.45</v>
      </c>
      <c r="E45" s="3">
        <v>3663530.68</v>
      </c>
      <c r="F45" s="2">
        <v>-1.88</v>
      </c>
      <c r="G45" s="3">
        <v>1002903.56</v>
      </c>
      <c r="H45" s="2">
        <v>5.44</v>
      </c>
      <c r="I45" s="25"/>
    </row>
    <row r="46" spans="1:9" ht="12.75">
      <c r="A46" s="1">
        <v>41</v>
      </c>
      <c r="B46" s="1">
        <v>350</v>
      </c>
      <c r="C46" s="1" t="s">
        <v>41</v>
      </c>
      <c r="D46" s="2">
        <v>-1.13</v>
      </c>
      <c r="E46" s="3">
        <v>53422.6</v>
      </c>
      <c r="F46" s="2">
        <v>-16.66</v>
      </c>
      <c r="G46" s="3">
        <v>17018.02</v>
      </c>
      <c r="H46" s="2">
        <v>-4.88</v>
      </c>
      <c r="I46" s="25"/>
    </row>
    <row r="47" spans="1:9" ht="12.75">
      <c r="A47" s="1">
        <v>42</v>
      </c>
      <c r="B47" s="3">
        <v>4256</v>
      </c>
      <c r="C47" s="1" t="s">
        <v>42</v>
      </c>
      <c r="D47" s="2">
        <v>7.72</v>
      </c>
      <c r="E47" s="3">
        <v>644717.09</v>
      </c>
      <c r="F47" s="2">
        <v>11.25</v>
      </c>
      <c r="G47" s="3">
        <v>129126.32</v>
      </c>
      <c r="H47" s="2">
        <v>8.31</v>
      </c>
      <c r="I47" s="25"/>
    </row>
    <row r="48" spans="1:9" ht="12.75">
      <c r="A48" s="1">
        <v>43</v>
      </c>
      <c r="B48" s="3">
        <v>2306</v>
      </c>
      <c r="C48" s="1" t="s">
        <v>43</v>
      </c>
      <c r="D48" s="2">
        <v>-13.12</v>
      </c>
      <c r="E48" s="3">
        <v>476982.25</v>
      </c>
      <c r="F48" s="2">
        <v>-15.47</v>
      </c>
      <c r="G48" s="3">
        <v>145770.33</v>
      </c>
      <c r="H48" s="2">
        <v>-13.67</v>
      </c>
      <c r="I48" s="25"/>
    </row>
    <row r="49" spans="1:9" ht="12.75">
      <c r="A49" s="1">
        <v>44</v>
      </c>
      <c r="B49" s="1">
        <v>464</v>
      </c>
      <c r="C49" s="1" t="s">
        <v>44</v>
      </c>
      <c r="D49" s="2">
        <v>-4.99</v>
      </c>
      <c r="E49" s="3">
        <v>66481.51</v>
      </c>
      <c r="F49" s="2">
        <v>3</v>
      </c>
      <c r="G49" s="3">
        <v>1833.33</v>
      </c>
      <c r="H49" s="2">
        <v>-4.78</v>
      </c>
      <c r="I49" s="25"/>
    </row>
    <row r="50" spans="1:9" ht="12.75">
      <c r="A50" s="1">
        <v>45</v>
      </c>
      <c r="B50" s="3">
        <v>61195</v>
      </c>
      <c r="C50" s="1" t="s">
        <v>45</v>
      </c>
      <c r="D50" s="2">
        <v>-2.26</v>
      </c>
      <c r="E50" s="3">
        <v>6773869.39</v>
      </c>
      <c r="F50" s="2">
        <v>-11.79</v>
      </c>
      <c r="G50" s="3">
        <v>1616305.49</v>
      </c>
      <c r="H50" s="2">
        <v>-4.1</v>
      </c>
      <c r="I50" s="25"/>
    </row>
    <row r="51" spans="1:9" ht="12.75">
      <c r="A51" s="1">
        <v>46</v>
      </c>
      <c r="B51" s="3">
        <v>1671</v>
      </c>
      <c r="C51" s="1" t="s">
        <v>46</v>
      </c>
      <c r="D51" s="2">
        <v>0.13</v>
      </c>
      <c r="E51" s="3">
        <v>184233.58</v>
      </c>
      <c r="F51" s="2">
        <v>-8.01</v>
      </c>
      <c r="G51" s="3">
        <v>51295.14</v>
      </c>
      <c r="H51" s="2">
        <v>-1.64</v>
      </c>
      <c r="I51" s="25"/>
    </row>
    <row r="52" spans="1:9" ht="12.75">
      <c r="A52" s="1">
        <v>47</v>
      </c>
      <c r="B52" s="1">
        <v>666</v>
      </c>
      <c r="C52" s="1" t="s">
        <v>47</v>
      </c>
      <c r="D52" s="2">
        <v>15.67</v>
      </c>
      <c r="E52" s="3">
        <v>93086.11</v>
      </c>
      <c r="F52" s="2">
        <v>-18.77</v>
      </c>
      <c r="G52" s="3">
        <v>50837.38</v>
      </c>
      <c r="H52" s="2">
        <v>3.5</v>
      </c>
      <c r="I52" s="25"/>
    </row>
    <row r="53" spans="1:9" ht="12.75">
      <c r="A53" s="1">
        <v>48</v>
      </c>
      <c r="B53" s="1">
        <v>260</v>
      </c>
      <c r="C53" s="1" t="s">
        <v>48</v>
      </c>
      <c r="D53" s="2">
        <v>-2.13</v>
      </c>
      <c r="E53" s="3">
        <v>76347.02</v>
      </c>
      <c r="F53" s="2">
        <v>-12.43</v>
      </c>
      <c r="G53" s="3">
        <v>115906.83</v>
      </c>
      <c r="H53" s="2">
        <v>-8.34</v>
      </c>
      <c r="I53" s="25"/>
    </row>
    <row r="54" spans="1:9" ht="12.75">
      <c r="A54" s="1">
        <v>49</v>
      </c>
      <c r="B54" s="3">
        <v>5465</v>
      </c>
      <c r="C54" s="1" t="s">
        <v>49</v>
      </c>
      <c r="D54" s="2">
        <v>-5.88</v>
      </c>
      <c r="E54" s="3">
        <v>880703.73</v>
      </c>
      <c r="F54" s="2">
        <v>6.41</v>
      </c>
      <c r="G54" s="3">
        <v>138613.37</v>
      </c>
      <c r="H54" s="2">
        <v>-4.21</v>
      </c>
      <c r="I54" s="25"/>
    </row>
    <row r="55" spans="1:9" ht="12.75">
      <c r="A55" s="1">
        <v>50</v>
      </c>
      <c r="B55" s="1">
        <v>373</v>
      </c>
      <c r="C55" s="1" t="s">
        <v>50</v>
      </c>
      <c r="D55" s="2">
        <v>18.25</v>
      </c>
      <c r="E55" s="3">
        <v>59110.84</v>
      </c>
      <c r="F55" s="2">
        <v>21.14</v>
      </c>
      <c r="G55" s="3">
        <v>2547.15</v>
      </c>
      <c r="H55" s="2">
        <v>18.37</v>
      </c>
      <c r="I55" s="25"/>
    </row>
    <row r="56" spans="1:9" ht="12.75">
      <c r="A56" s="1">
        <v>51</v>
      </c>
      <c r="B56" s="3">
        <v>8608</v>
      </c>
      <c r="C56" s="1" t="s">
        <v>51</v>
      </c>
      <c r="D56" s="2">
        <v>-3.95</v>
      </c>
      <c r="E56" s="3">
        <v>1124543.16</v>
      </c>
      <c r="F56" s="2">
        <v>-6.57</v>
      </c>
      <c r="G56" s="3">
        <v>76316.67</v>
      </c>
      <c r="H56" s="2">
        <v>-4.12</v>
      </c>
      <c r="I56" s="25"/>
    </row>
    <row r="57" spans="1:9" ht="12.75">
      <c r="A57" s="1">
        <v>52</v>
      </c>
      <c r="B57" s="3">
        <v>1468</v>
      </c>
      <c r="C57" s="1" t="s">
        <v>52</v>
      </c>
      <c r="D57" s="2">
        <v>0</v>
      </c>
      <c r="E57" s="3">
        <v>0</v>
      </c>
      <c r="F57" s="2">
        <v>0</v>
      </c>
      <c r="G57" s="3">
        <v>0</v>
      </c>
      <c r="H57" s="2">
        <v>0</v>
      </c>
      <c r="I57" s="25" t="s">
        <v>110</v>
      </c>
    </row>
    <row r="58" spans="1:9" ht="12.75">
      <c r="A58" s="1">
        <v>53</v>
      </c>
      <c r="B58" s="3">
        <v>6007</v>
      </c>
      <c r="C58" s="1" t="s">
        <v>53</v>
      </c>
      <c r="D58" s="2">
        <v>5.6</v>
      </c>
      <c r="E58" s="3">
        <v>862702.1</v>
      </c>
      <c r="F58" s="2">
        <v>-10.57</v>
      </c>
      <c r="G58" s="3">
        <v>200967.25</v>
      </c>
      <c r="H58" s="2">
        <v>2.54</v>
      </c>
      <c r="I58" s="25"/>
    </row>
    <row r="59" spans="1:9" ht="12.75">
      <c r="A59" s="1">
        <v>54</v>
      </c>
      <c r="B59" s="1">
        <v>640</v>
      </c>
      <c r="C59" s="1" t="s">
        <v>54</v>
      </c>
      <c r="D59" s="2">
        <v>0</v>
      </c>
      <c r="E59" s="3">
        <v>90303.25</v>
      </c>
      <c r="F59" s="2">
        <v>0</v>
      </c>
      <c r="G59" s="3">
        <v>0</v>
      </c>
      <c r="H59" s="2">
        <v>0</v>
      </c>
      <c r="I59" s="25"/>
    </row>
    <row r="60" spans="1:9" ht="12.75">
      <c r="A60" s="1">
        <v>55</v>
      </c>
      <c r="B60" s="3">
        <v>22052</v>
      </c>
      <c r="C60" s="1" t="s">
        <v>55</v>
      </c>
      <c r="D60" s="2">
        <v>0.15</v>
      </c>
      <c r="E60" s="3">
        <v>3587476.3</v>
      </c>
      <c r="F60" s="2">
        <v>-6.81</v>
      </c>
      <c r="G60" s="3">
        <v>2115242.27</v>
      </c>
      <c r="H60" s="2">
        <v>-2.43</v>
      </c>
      <c r="I60" s="25"/>
    </row>
    <row r="61" spans="1:9" ht="12.75">
      <c r="A61" s="1">
        <v>56</v>
      </c>
      <c r="B61" s="3">
        <v>5293</v>
      </c>
      <c r="C61" s="1" t="s">
        <v>56</v>
      </c>
      <c r="D61" s="2">
        <v>-6.69</v>
      </c>
      <c r="E61" s="3">
        <v>649615.16</v>
      </c>
      <c r="F61" s="2">
        <v>-6</v>
      </c>
      <c r="G61" s="3">
        <v>5</v>
      </c>
      <c r="H61" s="2">
        <v>-6.69</v>
      </c>
      <c r="I61" s="25"/>
    </row>
    <row r="62" spans="1:9" ht="12.75">
      <c r="A62" s="1">
        <v>57</v>
      </c>
      <c r="B62" s="1">
        <v>262</v>
      </c>
      <c r="C62" s="1" t="s">
        <v>57</v>
      </c>
      <c r="D62" s="2">
        <v>0.01</v>
      </c>
      <c r="E62" s="3">
        <v>401375.13</v>
      </c>
      <c r="F62" s="2">
        <v>0</v>
      </c>
      <c r="G62" s="3">
        <v>0</v>
      </c>
      <c r="H62" s="2">
        <v>0.01</v>
      </c>
      <c r="I62" s="25"/>
    </row>
    <row r="63" spans="1:9" ht="12.75">
      <c r="A63" s="1">
        <v>58</v>
      </c>
      <c r="B63" s="1">
        <v>957</v>
      </c>
      <c r="C63" s="1" t="s">
        <v>58</v>
      </c>
      <c r="D63" s="2">
        <v>-8.26</v>
      </c>
      <c r="E63" s="3">
        <v>293322.06</v>
      </c>
      <c r="F63" s="2">
        <v>-3.29</v>
      </c>
      <c r="G63" s="3">
        <v>23120.44</v>
      </c>
      <c r="H63" s="2">
        <v>-7.9</v>
      </c>
      <c r="I63" s="25"/>
    </row>
    <row r="64" spans="1:9" ht="12.75">
      <c r="A64" s="1">
        <v>59</v>
      </c>
      <c r="B64" s="3">
        <v>11282</v>
      </c>
      <c r="C64" s="1" t="s">
        <v>59</v>
      </c>
      <c r="D64" s="2">
        <v>-8.93</v>
      </c>
      <c r="E64" s="3">
        <v>2187851.67</v>
      </c>
      <c r="F64" s="2">
        <v>-14.92</v>
      </c>
      <c r="G64" s="3">
        <v>49165.17</v>
      </c>
      <c r="H64" s="2">
        <v>-9.07</v>
      </c>
      <c r="I64" s="25"/>
    </row>
    <row r="65" spans="1:9" ht="12.75">
      <c r="A65" s="1">
        <v>60</v>
      </c>
      <c r="B65" s="1">
        <v>123</v>
      </c>
      <c r="C65" s="1" t="s">
        <v>60</v>
      </c>
      <c r="D65" s="2">
        <v>0.11</v>
      </c>
      <c r="E65" s="3">
        <v>78221.5</v>
      </c>
      <c r="F65" s="2">
        <v>0</v>
      </c>
      <c r="G65" s="3">
        <v>0</v>
      </c>
      <c r="H65" s="2">
        <v>0.11</v>
      </c>
      <c r="I65" s="25"/>
    </row>
    <row r="66" spans="1:9" ht="12.75">
      <c r="A66" s="1">
        <v>61</v>
      </c>
      <c r="B66" s="3">
        <v>5694</v>
      </c>
      <c r="C66" s="1" t="s">
        <v>61</v>
      </c>
      <c r="D66" s="2">
        <v>-5.39</v>
      </c>
      <c r="E66" s="3">
        <v>873241.17</v>
      </c>
      <c r="F66" s="2">
        <v>7.14</v>
      </c>
      <c r="G66" s="3">
        <v>56891.5</v>
      </c>
      <c r="H66" s="2">
        <v>-4.62</v>
      </c>
      <c r="I66" s="25"/>
    </row>
    <row r="67" spans="1:9" ht="12.75">
      <c r="A67" s="1">
        <v>62</v>
      </c>
      <c r="B67" s="3">
        <v>1305</v>
      </c>
      <c r="C67" s="1" t="s">
        <v>62</v>
      </c>
      <c r="D67" s="2">
        <v>17.12</v>
      </c>
      <c r="E67" s="3">
        <v>194702.4</v>
      </c>
      <c r="F67" s="2">
        <v>25.48</v>
      </c>
      <c r="G67" s="3">
        <v>27630.8</v>
      </c>
      <c r="H67" s="2">
        <v>18.16</v>
      </c>
      <c r="I67" s="25"/>
    </row>
    <row r="68" spans="1:9" ht="12.75">
      <c r="A68" s="1">
        <v>63</v>
      </c>
      <c r="B68" s="3">
        <v>9970</v>
      </c>
      <c r="C68" s="1" t="s">
        <v>63</v>
      </c>
      <c r="D68" s="2">
        <v>30.62</v>
      </c>
      <c r="E68" s="3">
        <v>1722895.72</v>
      </c>
      <c r="F68" s="2">
        <v>18.25</v>
      </c>
      <c r="G68" s="3">
        <v>270453</v>
      </c>
      <c r="H68" s="2">
        <v>28.94</v>
      </c>
      <c r="I68" s="25"/>
    </row>
    <row r="69" spans="1:9" ht="12.75">
      <c r="A69" s="1">
        <v>64</v>
      </c>
      <c r="B69" s="3">
        <v>15929</v>
      </c>
      <c r="C69" s="1" t="s">
        <v>64</v>
      </c>
      <c r="D69" s="2">
        <v>3.94</v>
      </c>
      <c r="E69" s="3">
        <v>3255049.51</v>
      </c>
      <c r="F69" s="2">
        <v>5.62</v>
      </c>
      <c r="G69" s="3">
        <v>1018660.34</v>
      </c>
      <c r="H69" s="2">
        <v>4.34</v>
      </c>
      <c r="I69" s="25"/>
    </row>
    <row r="70" spans="1:9" ht="12.75">
      <c r="A70" s="1">
        <v>65</v>
      </c>
      <c r="B70" s="3">
        <v>3991</v>
      </c>
      <c r="C70" s="1" t="s">
        <v>65</v>
      </c>
      <c r="D70" s="2">
        <v>-19.06</v>
      </c>
      <c r="E70" s="3">
        <v>583348.63</v>
      </c>
      <c r="F70" s="2">
        <v>-27.35</v>
      </c>
      <c r="G70" s="3">
        <v>116393.41</v>
      </c>
      <c r="H70" s="2">
        <v>-20.44</v>
      </c>
      <c r="I70" s="25"/>
    </row>
    <row r="71" spans="1:9" ht="12.75">
      <c r="A71" s="1">
        <v>66</v>
      </c>
      <c r="B71" s="1">
        <v>594</v>
      </c>
      <c r="C71" s="1" t="s">
        <v>66</v>
      </c>
      <c r="D71" s="2">
        <v>0</v>
      </c>
      <c r="E71" s="3">
        <v>32291.52</v>
      </c>
      <c r="F71" s="2">
        <v>0</v>
      </c>
      <c r="G71" s="3">
        <v>0</v>
      </c>
      <c r="H71" s="2">
        <v>0</v>
      </c>
      <c r="I71" s="25"/>
    </row>
    <row r="72" spans="1:9" ht="12.75">
      <c r="A72" s="1">
        <v>67</v>
      </c>
      <c r="B72" s="3">
        <v>39230</v>
      </c>
      <c r="C72" s="1" t="s">
        <v>67</v>
      </c>
      <c r="D72" s="2">
        <v>-2.69</v>
      </c>
      <c r="E72" s="3">
        <v>5116565.21</v>
      </c>
      <c r="F72" s="2">
        <v>-8.4</v>
      </c>
      <c r="G72" s="3">
        <v>892258.92</v>
      </c>
      <c r="H72" s="2">
        <v>-3.54</v>
      </c>
      <c r="I72" s="25"/>
    </row>
    <row r="73" spans="1:9" ht="12.75">
      <c r="A73" s="1">
        <v>68</v>
      </c>
      <c r="B73" s="1">
        <v>244</v>
      </c>
      <c r="C73" s="1" t="s">
        <v>68</v>
      </c>
      <c r="D73" s="2">
        <v>20.27</v>
      </c>
      <c r="E73" s="3">
        <v>77832.76</v>
      </c>
      <c r="F73" s="2">
        <v>-11.25</v>
      </c>
      <c r="G73" s="3">
        <v>16387.42</v>
      </c>
      <c r="H73" s="2">
        <v>14.79</v>
      </c>
      <c r="I73" s="25"/>
    </row>
    <row r="74" spans="1:9" ht="12.75">
      <c r="A74" s="1">
        <v>69</v>
      </c>
      <c r="B74" s="3">
        <v>186126</v>
      </c>
      <c r="C74" s="1" t="s">
        <v>69</v>
      </c>
      <c r="D74" s="2">
        <v>0</v>
      </c>
      <c r="E74" s="3">
        <v>0</v>
      </c>
      <c r="F74" s="2">
        <v>0</v>
      </c>
      <c r="G74" s="3">
        <v>0</v>
      </c>
      <c r="H74" s="2">
        <v>0</v>
      </c>
      <c r="I74" s="25" t="s">
        <v>110</v>
      </c>
    </row>
    <row r="75" spans="1:9" ht="12.75">
      <c r="A75" s="1">
        <v>70</v>
      </c>
      <c r="B75" s="3">
        <v>1480</v>
      </c>
      <c r="C75" s="1" t="s">
        <v>70</v>
      </c>
      <c r="D75" s="2">
        <v>0</v>
      </c>
      <c r="E75" s="3">
        <v>149633.3</v>
      </c>
      <c r="F75" s="2">
        <v>0</v>
      </c>
      <c r="G75" s="3">
        <v>0</v>
      </c>
      <c r="H75" s="2">
        <v>0</v>
      </c>
      <c r="I75" s="25"/>
    </row>
    <row r="76" spans="1:9" ht="12.75">
      <c r="A76" s="1">
        <v>71</v>
      </c>
      <c r="B76" s="3">
        <v>18936</v>
      </c>
      <c r="C76" s="1" t="s">
        <v>71</v>
      </c>
      <c r="D76" s="2">
        <v>3.98</v>
      </c>
      <c r="E76" s="3">
        <v>4051496.9</v>
      </c>
      <c r="F76" s="2">
        <v>-11.37</v>
      </c>
      <c r="G76" s="3">
        <v>1095371.71</v>
      </c>
      <c r="H76" s="2">
        <v>0.71</v>
      </c>
      <c r="I76" s="25"/>
    </row>
    <row r="77" spans="1:9" ht="12.75">
      <c r="A77" s="1">
        <v>72</v>
      </c>
      <c r="B77" s="3">
        <v>6198</v>
      </c>
      <c r="C77" s="1" t="s">
        <v>72</v>
      </c>
      <c r="D77" s="2">
        <v>-8.35</v>
      </c>
      <c r="E77" s="3">
        <v>1052545.79</v>
      </c>
      <c r="F77" s="2">
        <v>-8.66</v>
      </c>
      <c r="G77" s="3">
        <v>115320.05</v>
      </c>
      <c r="H77" s="2">
        <v>-8.38</v>
      </c>
      <c r="I77" s="25"/>
    </row>
    <row r="78" spans="1:9" ht="12.75">
      <c r="A78" s="1">
        <v>73</v>
      </c>
      <c r="B78" s="3">
        <v>6168</v>
      </c>
      <c r="C78" s="1" t="s">
        <v>73</v>
      </c>
      <c r="D78" s="2">
        <v>9.74</v>
      </c>
      <c r="E78" s="3">
        <v>1148349.2</v>
      </c>
      <c r="F78" s="2">
        <v>-0.36</v>
      </c>
      <c r="G78" s="3">
        <v>333992.76</v>
      </c>
      <c r="H78" s="2">
        <v>7.46</v>
      </c>
      <c r="I78" s="25"/>
    </row>
    <row r="79" spans="1:9" ht="12.75">
      <c r="A79" s="1">
        <v>74</v>
      </c>
      <c r="B79" s="3">
        <v>14831</v>
      </c>
      <c r="C79" s="1" t="s">
        <v>74</v>
      </c>
      <c r="D79" s="2">
        <v>11.26</v>
      </c>
      <c r="E79" s="3">
        <v>2640031.74</v>
      </c>
      <c r="F79" s="2">
        <v>2.42</v>
      </c>
      <c r="G79" s="3">
        <v>1009457.38</v>
      </c>
      <c r="H79" s="2">
        <v>8.81</v>
      </c>
      <c r="I79" s="25"/>
    </row>
    <row r="80" spans="1:9" ht="12.75">
      <c r="A80" s="1">
        <v>75</v>
      </c>
      <c r="B80" s="3">
        <v>5888</v>
      </c>
      <c r="C80" s="1" t="s">
        <v>75</v>
      </c>
      <c r="D80" s="2">
        <v>8.89</v>
      </c>
      <c r="E80" s="3">
        <v>948217.63</v>
      </c>
      <c r="F80" s="2">
        <v>-3.68</v>
      </c>
      <c r="G80" s="3">
        <v>313757.1</v>
      </c>
      <c r="H80" s="2">
        <v>5.77</v>
      </c>
      <c r="I80" s="25"/>
    </row>
    <row r="81" spans="1:9" ht="12.75">
      <c r="A81" s="1">
        <v>76</v>
      </c>
      <c r="B81" s="3">
        <v>9803</v>
      </c>
      <c r="C81" s="1" t="s">
        <v>76</v>
      </c>
      <c r="D81" s="2">
        <v>23.63</v>
      </c>
      <c r="E81" s="3">
        <v>1460080.79</v>
      </c>
      <c r="F81" s="2">
        <v>10.04</v>
      </c>
      <c r="G81" s="3">
        <v>602329.74</v>
      </c>
      <c r="H81" s="2">
        <v>19.66</v>
      </c>
      <c r="I81" s="25"/>
    </row>
    <row r="82" spans="1:9" ht="12.75">
      <c r="A82" s="1">
        <v>77</v>
      </c>
      <c r="B82" s="3">
        <v>6890</v>
      </c>
      <c r="C82" s="1" t="s">
        <v>77</v>
      </c>
      <c r="D82" s="2">
        <v>-10.26</v>
      </c>
      <c r="E82" s="3">
        <v>838845.17</v>
      </c>
      <c r="F82" s="2">
        <v>21.81</v>
      </c>
      <c r="G82" s="3">
        <v>221037.72</v>
      </c>
      <c r="H82" s="2">
        <v>-3.57</v>
      </c>
      <c r="I82" s="25"/>
    </row>
    <row r="83" spans="1:9" ht="12.75">
      <c r="A83" s="1">
        <v>78</v>
      </c>
      <c r="B83" s="3">
        <v>1558</v>
      </c>
      <c r="C83" s="1" t="s">
        <v>78</v>
      </c>
      <c r="D83" s="2">
        <v>-15.3</v>
      </c>
      <c r="E83" s="3">
        <v>134655.75</v>
      </c>
      <c r="F83" s="2">
        <v>-19.37</v>
      </c>
      <c r="G83" s="3">
        <v>46042.92</v>
      </c>
      <c r="H83" s="2">
        <v>-16.34</v>
      </c>
      <c r="I83" s="25"/>
    </row>
    <row r="84" spans="1:9" ht="12.75">
      <c r="A84" s="1">
        <v>79</v>
      </c>
      <c r="B84" s="3">
        <v>22890</v>
      </c>
      <c r="C84" s="1" t="s">
        <v>79</v>
      </c>
      <c r="D84" s="2">
        <v>-3.27</v>
      </c>
      <c r="E84" s="3">
        <v>3141811.15</v>
      </c>
      <c r="F84" s="2">
        <v>-4.47</v>
      </c>
      <c r="G84" s="3">
        <v>1148051.03</v>
      </c>
      <c r="H84" s="2">
        <v>-3.59</v>
      </c>
      <c r="I84" s="25"/>
    </row>
    <row r="85" spans="1:9" ht="12.75">
      <c r="A85" s="1">
        <v>80</v>
      </c>
      <c r="B85" s="3">
        <v>9950</v>
      </c>
      <c r="C85" s="1" t="s">
        <v>80</v>
      </c>
      <c r="D85" s="2">
        <v>8.3</v>
      </c>
      <c r="E85" s="3">
        <v>1401550.73</v>
      </c>
      <c r="F85" s="2">
        <v>-12.93</v>
      </c>
      <c r="G85" s="3">
        <v>620441.28</v>
      </c>
      <c r="H85" s="2">
        <v>1.79</v>
      </c>
      <c r="I85" s="25"/>
    </row>
    <row r="86" spans="1:9" ht="12.75">
      <c r="A86" s="1">
        <v>81</v>
      </c>
      <c r="B86" s="3">
        <v>9734</v>
      </c>
      <c r="C86" s="1" t="s">
        <v>81</v>
      </c>
      <c r="D86" s="2">
        <v>-7.24</v>
      </c>
      <c r="E86" s="3">
        <v>2111458.27</v>
      </c>
      <c r="F86" s="2">
        <v>-1.01</v>
      </c>
      <c r="G86" s="3">
        <v>424949.36</v>
      </c>
      <c r="H86" s="2">
        <v>-6.2</v>
      </c>
      <c r="I86" s="25"/>
    </row>
    <row r="87" spans="1:9" ht="12.75">
      <c r="A87" s="1">
        <v>82</v>
      </c>
      <c r="B87" s="3">
        <v>1998</v>
      </c>
      <c r="C87" s="1" t="s">
        <v>82</v>
      </c>
      <c r="D87" s="2">
        <v>-2.25</v>
      </c>
      <c r="E87" s="3">
        <v>197010.17</v>
      </c>
      <c r="F87" s="2">
        <v>-12.65</v>
      </c>
      <c r="G87" s="3">
        <v>143739.26</v>
      </c>
      <c r="H87" s="2">
        <v>-6.64</v>
      </c>
      <c r="I87" s="25"/>
    </row>
    <row r="88" spans="1:9" ht="12.75">
      <c r="A88" s="1">
        <v>83</v>
      </c>
      <c r="B88" s="3">
        <v>18082</v>
      </c>
      <c r="C88" s="1" t="s">
        <v>83</v>
      </c>
      <c r="D88" s="2">
        <v>-3.16</v>
      </c>
      <c r="E88" s="3">
        <v>2768244.28</v>
      </c>
      <c r="F88" s="2">
        <v>-9.54</v>
      </c>
      <c r="G88" s="3">
        <v>316495.72</v>
      </c>
      <c r="H88" s="2">
        <v>-3.82</v>
      </c>
      <c r="I88" s="25"/>
    </row>
    <row r="89" spans="1:9" ht="12.75">
      <c r="A89" s="1">
        <v>84</v>
      </c>
      <c r="B89" s="3">
        <v>5535</v>
      </c>
      <c r="C89" s="1" t="s">
        <v>84</v>
      </c>
      <c r="D89" s="2">
        <v>31.67</v>
      </c>
      <c r="E89" s="3">
        <v>998339.81</v>
      </c>
      <c r="F89" s="2">
        <v>50.09</v>
      </c>
      <c r="G89" s="3">
        <v>1598395.21</v>
      </c>
      <c r="H89" s="2">
        <v>43.01</v>
      </c>
      <c r="I89" s="25"/>
    </row>
    <row r="90" spans="1:9" ht="12.75">
      <c r="A90" s="1">
        <v>85</v>
      </c>
      <c r="B90" s="1">
        <v>130</v>
      </c>
      <c r="C90" s="1" t="s">
        <v>85</v>
      </c>
      <c r="D90" s="2">
        <v>0.24</v>
      </c>
      <c r="E90" s="3">
        <v>17333.1</v>
      </c>
      <c r="F90" s="2">
        <v>61</v>
      </c>
      <c r="G90" s="3">
        <v>937.5</v>
      </c>
      <c r="H90" s="2">
        <v>3.36</v>
      </c>
      <c r="I90" s="25"/>
    </row>
    <row r="91" spans="1:9" ht="12.75">
      <c r="A91" s="1">
        <v>86</v>
      </c>
      <c r="B91" s="1">
        <v>193</v>
      </c>
      <c r="C91" s="1" t="s">
        <v>86</v>
      </c>
      <c r="D91" s="2">
        <v>-5.57</v>
      </c>
      <c r="E91" s="3">
        <v>34950.71</v>
      </c>
      <c r="F91" s="2">
        <v>23.71</v>
      </c>
      <c r="G91" s="3">
        <v>4555.75</v>
      </c>
      <c r="H91" s="2">
        <v>-2.2</v>
      </c>
      <c r="I91" s="25"/>
    </row>
    <row r="92" spans="1:9" ht="12.75">
      <c r="A92" s="1">
        <v>87</v>
      </c>
      <c r="B92" s="1">
        <v>165</v>
      </c>
      <c r="C92" s="1" t="s">
        <v>87</v>
      </c>
      <c r="D92" s="2">
        <v>16.19</v>
      </c>
      <c r="E92" s="3">
        <v>17580.66</v>
      </c>
      <c r="F92" s="2">
        <v>-29.07</v>
      </c>
      <c r="G92" s="3">
        <v>55376.51</v>
      </c>
      <c r="H92" s="2">
        <v>-18.16</v>
      </c>
      <c r="I92" s="25"/>
    </row>
    <row r="93" spans="1:9" ht="12.75">
      <c r="A93" s="1">
        <v>88</v>
      </c>
      <c r="B93" s="1">
        <v>171</v>
      </c>
      <c r="C93" s="1" t="s">
        <v>88</v>
      </c>
      <c r="D93" s="2">
        <v>-6.53</v>
      </c>
      <c r="E93" s="3">
        <v>104020.97</v>
      </c>
      <c r="F93" s="2">
        <v>24.01</v>
      </c>
      <c r="G93" s="3">
        <v>10501.88</v>
      </c>
      <c r="H93" s="2">
        <v>-3.73</v>
      </c>
      <c r="I93" s="25"/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6" t="s">
        <v>90</v>
      </c>
      <c r="B95" s="36"/>
      <c r="C95" s="36"/>
      <c r="D95" s="9">
        <v>2.3967475575543338</v>
      </c>
      <c r="E95" s="10">
        <v>81729086.23</v>
      </c>
      <c r="F95" s="9">
        <v>2.848512389791984</v>
      </c>
      <c r="G95" s="10">
        <v>23230964.680000007</v>
      </c>
      <c r="H95" s="9">
        <v>2.4967373419569543</v>
      </c>
      <c r="I95" s="26"/>
      <c r="J95" s="27"/>
      <c r="K95" s="27"/>
      <c r="L95" s="28"/>
    </row>
    <row r="96" ht="12.75">
      <c r="D96" s="2"/>
    </row>
    <row r="97" ht="12.75">
      <c r="D97" s="2"/>
    </row>
    <row r="98" spans="1:8" ht="17.25">
      <c r="A98" s="37" t="s">
        <v>98</v>
      </c>
      <c r="B98" s="37"/>
      <c r="C98" s="37"/>
      <c r="D98" s="37"/>
      <c r="E98" s="37"/>
      <c r="F98" s="37"/>
      <c r="G98" s="37"/>
      <c r="H98" s="37"/>
    </row>
    <row r="99" spans="1:8" ht="17.25">
      <c r="A99" s="37" t="s">
        <v>101</v>
      </c>
      <c r="B99" s="37"/>
      <c r="C99" s="37"/>
      <c r="D99" s="37"/>
      <c r="E99" s="37"/>
      <c r="F99" s="37"/>
      <c r="G99" s="37"/>
      <c r="H99" s="37"/>
    </row>
    <row r="100" ht="13.5" thickBot="1"/>
    <row r="101" spans="1:8" ht="12.75">
      <c r="A101" s="11"/>
      <c r="B101" s="12"/>
      <c r="C101" s="13"/>
      <c r="D101" s="31" t="s">
        <v>91</v>
      </c>
      <c r="E101" s="32"/>
      <c r="F101" s="31" t="s">
        <v>92</v>
      </c>
      <c r="G101" s="32"/>
      <c r="H101" s="2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20" t="s">
        <v>93</v>
      </c>
    </row>
    <row r="103" spans="1:9" ht="9.75">
      <c r="A103" s="16">
        <v>32</v>
      </c>
      <c r="B103" s="3">
        <v>1000</v>
      </c>
      <c r="C103" s="6" t="s">
        <v>103</v>
      </c>
      <c r="D103" s="2">
        <v>1.5367463426467858</v>
      </c>
      <c r="E103" s="3">
        <v>2812963.2</v>
      </c>
      <c r="F103" s="2">
        <v>-0.33354996039050716</v>
      </c>
      <c r="G103" s="3">
        <v>595463.32</v>
      </c>
      <c r="H103" s="2">
        <v>1.2099994289447082</v>
      </c>
      <c r="I103" s="29"/>
    </row>
    <row r="104" spans="1:9" ht="9.75">
      <c r="A104" s="16">
        <v>22</v>
      </c>
      <c r="B104" s="3">
        <v>5000</v>
      </c>
      <c r="C104" s="6" t="s">
        <v>104</v>
      </c>
      <c r="D104" s="2">
        <v>-5.564923622026018</v>
      </c>
      <c r="E104" s="3">
        <v>6859319.809999999</v>
      </c>
      <c r="F104" s="2">
        <v>-2.531478716775906</v>
      </c>
      <c r="G104" s="3">
        <v>1404075.57</v>
      </c>
      <c r="H104" s="2">
        <v>-5.049495557829645</v>
      </c>
      <c r="I104" s="29"/>
    </row>
    <row r="105" spans="1:9" ht="9.75">
      <c r="A105" s="16">
        <v>16</v>
      </c>
      <c r="B105" s="3">
        <v>10000</v>
      </c>
      <c r="C105" s="6" t="s">
        <v>105</v>
      </c>
      <c r="D105" s="2">
        <v>5.802824812905237</v>
      </c>
      <c r="E105" s="3">
        <v>18125236.190000005</v>
      </c>
      <c r="F105" s="2">
        <v>16.89337638771822</v>
      </c>
      <c r="G105" s="3">
        <v>5712847.46</v>
      </c>
      <c r="H105" s="2">
        <v>8.460699091912952</v>
      </c>
      <c r="I105" s="29"/>
    </row>
    <row r="106" spans="1:9" ht="9.75">
      <c r="A106" s="16">
        <v>12</v>
      </c>
      <c r="B106" s="3">
        <v>20000</v>
      </c>
      <c r="C106" s="6" t="s">
        <v>106</v>
      </c>
      <c r="D106" s="2">
        <v>4.977104325480044</v>
      </c>
      <c r="E106" s="3">
        <v>33078710.000000007</v>
      </c>
      <c r="F106" s="2">
        <v>2.9252605246292647</v>
      </c>
      <c r="G106" s="3">
        <v>9111802.430000002</v>
      </c>
      <c r="H106" s="2">
        <v>4.533971633939691</v>
      </c>
      <c r="I106" s="29"/>
    </row>
    <row r="107" spans="1:9" ht="9.75">
      <c r="A107" s="16">
        <v>5</v>
      </c>
      <c r="B107" s="3">
        <v>100000</v>
      </c>
      <c r="C107" s="6" t="s">
        <v>107</v>
      </c>
      <c r="D107" s="2">
        <v>-1.9220864139977254</v>
      </c>
      <c r="E107" s="3">
        <v>20852857.029999994</v>
      </c>
      <c r="F107" s="2">
        <v>-8.309481128768681</v>
      </c>
      <c r="G107" s="3">
        <v>6406775.900000006</v>
      </c>
      <c r="H107" s="2">
        <v>-3.4233027593339633</v>
      </c>
      <c r="I107" s="29"/>
    </row>
    <row r="108" spans="1:9" ht="9.75">
      <c r="A108" s="17">
        <v>1</v>
      </c>
      <c r="B108" s="3">
        <v>200000</v>
      </c>
      <c r="C108" s="6" t="s">
        <v>108</v>
      </c>
      <c r="D108" s="5" t="e">
        <v>#DIV/0!</v>
      </c>
      <c r="E108" s="7">
        <v>0</v>
      </c>
      <c r="F108" s="5" t="e">
        <v>#DIV/0!</v>
      </c>
      <c r="G108" s="7">
        <v>0</v>
      </c>
      <c r="H108" s="5" t="e">
        <v>#DIV/0!</v>
      </c>
      <c r="I108" s="29"/>
    </row>
    <row r="109" spans="1:9" ht="9.75">
      <c r="A109" s="17">
        <v>88</v>
      </c>
      <c r="D109" s="2">
        <v>2.3967475575543338</v>
      </c>
      <c r="E109" s="3">
        <v>81729086.23</v>
      </c>
      <c r="F109" s="2">
        <v>2.848512389791984</v>
      </c>
      <c r="G109" s="3">
        <v>23230964.680000007</v>
      </c>
      <c r="H109" s="2">
        <v>2.4967373419569543</v>
      </c>
      <c r="I109" s="29"/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8" ht="17.25">
      <c r="A112" s="37" t="s">
        <v>98</v>
      </c>
      <c r="B112" s="37"/>
      <c r="C112" s="37"/>
      <c r="D112" s="37"/>
      <c r="E112" s="37"/>
      <c r="F112" s="37"/>
      <c r="G112" s="37"/>
      <c r="H112" s="37"/>
    </row>
    <row r="113" spans="1:8" ht="17.25">
      <c r="A113" s="37" t="s">
        <v>101</v>
      </c>
      <c r="B113" s="37"/>
      <c r="C113" s="37"/>
      <c r="D113" s="37"/>
      <c r="E113" s="37"/>
      <c r="F113" s="37"/>
      <c r="G113" s="37"/>
      <c r="H113" s="37"/>
    </row>
    <row r="115" spans="1:8" ht="15">
      <c r="A115" s="38" t="s">
        <v>96</v>
      </c>
      <c r="B115" s="38"/>
      <c r="C115" s="38"/>
      <c r="D115" s="38"/>
      <c r="E115" s="38"/>
      <c r="F115" s="38"/>
      <c r="G115" s="38"/>
      <c r="H115" s="38"/>
    </row>
    <row r="117" spans="1:3" ht="12.75">
      <c r="A117" s="1">
        <v>52</v>
      </c>
      <c r="B117" s="1">
        <v>1</v>
      </c>
      <c r="C117" s="1" t="s">
        <v>52</v>
      </c>
    </row>
    <row r="118" spans="1:3" ht="12.75">
      <c r="A118" s="1">
        <v>69</v>
      </c>
      <c r="B118" s="1">
        <v>2</v>
      </c>
      <c r="C118" s="1" t="s">
        <v>69</v>
      </c>
    </row>
    <row r="119" spans="1:3" ht="12.75">
      <c r="A119" s="1">
        <v>0</v>
      </c>
      <c r="B119" s="1">
        <v>3</v>
      </c>
      <c r="C119" s="1" t="e">
        <v>#N/A</v>
      </c>
    </row>
    <row r="120" spans="1:3" ht="12.75">
      <c r="A120" s="1">
        <v>0</v>
      </c>
      <c r="B120" s="1">
        <v>4</v>
      </c>
      <c r="C120" s="1" t="e">
        <v>#N/A</v>
      </c>
    </row>
    <row r="121" spans="1:3" ht="12.75">
      <c r="A121" s="1">
        <v>0</v>
      </c>
      <c r="B121" s="1">
        <v>5</v>
      </c>
      <c r="C121" s="1" t="e">
        <v>#N/A</v>
      </c>
    </row>
    <row r="122" spans="1:3" ht="12.75">
      <c r="A122" s="1">
        <v>0</v>
      </c>
      <c r="B122" s="1">
        <v>6</v>
      </c>
      <c r="C122" s="1" t="e">
        <v>#N/A</v>
      </c>
    </row>
    <row r="123" spans="1:3" ht="12.75">
      <c r="A123" s="1">
        <v>0</v>
      </c>
      <c r="B123" s="1">
        <v>7</v>
      </c>
      <c r="C123" s="1" t="e">
        <v>#N/A</v>
      </c>
    </row>
    <row r="124" spans="1:3" ht="12.75">
      <c r="A124" s="1">
        <v>0</v>
      </c>
      <c r="B124" s="1">
        <v>8</v>
      </c>
      <c r="C124" s="1" t="e">
        <v>#N/A</v>
      </c>
    </row>
    <row r="125" spans="1:3" ht="12.75">
      <c r="A125" s="1">
        <v>0</v>
      </c>
      <c r="B125" s="1">
        <v>9</v>
      </c>
      <c r="C125" s="1" t="e">
        <v>#N/A</v>
      </c>
    </row>
    <row r="126" spans="1:3" ht="12.75">
      <c r="A126" s="1">
        <v>0</v>
      </c>
      <c r="B126" s="1">
        <v>10</v>
      </c>
      <c r="C126" s="1" t="e">
        <v>#N/A</v>
      </c>
    </row>
    <row r="127" spans="1:3" ht="12.75">
      <c r="A127" s="1">
        <v>0</v>
      </c>
      <c r="B127" s="1">
        <v>11</v>
      </c>
      <c r="C127" s="1" t="e">
        <v>#N/A</v>
      </c>
    </row>
    <row r="128" spans="1:3" ht="12.75">
      <c r="A128" s="1">
        <v>0</v>
      </c>
      <c r="B128" s="1">
        <v>12</v>
      </c>
      <c r="C128" s="1" t="e">
        <v>#N/A</v>
      </c>
    </row>
    <row r="129" spans="1:3" ht="12.75">
      <c r="A129" s="1">
        <v>0</v>
      </c>
      <c r="B129" s="1">
        <v>13</v>
      </c>
      <c r="C129" s="1" t="e">
        <v>#N/A</v>
      </c>
    </row>
    <row r="130" spans="1:3" ht="12.75">
      <c r="A130" s="1">
        <v>0</v>
      </c>
      <c r="B130" s="1">
        <v>14</v>
      </c>
      <c r="C130" s="1" t="e">
        <v>#N/A</v>
      </c>
    </row>
    <row r="131" spans="1:3" ht="12.75">
      <c r="A131" s="1">
        <v>0</v>
      </c>
      <c r="B131" s="1">
        <v>15</v>
      </c>
      <c r="C131" s="1" t="e">
        <v>#N/A</v>
      </c>
    </row>
    <row r="132" spans="1:3" ht="12.75">
      <c r="A132" s="1">
        <v>0</v>
      </c>
      <c r="B132" s="1">
        <v>16</v>
      </c>
      <c r="C132" s="1" t="e">
        <v>#N/A</v>
      </c>
    </row>
    <row r="133" spans="1:3" ht="12.75">
      <c r="A133" s="1">
        <v>0</v>
      </c>
      <c r="B133" s="1">
        <v>17</v>
      </c>
      <c r="C133" s="1" t="e">
        <v>#N/A</v>
      </c>
    </row>
    <row r="134" spans="1:3" ht="12.75">
      <c r="A134" s="1">
        <v>0</v>
      </c>
      <c r="B134" s="1">
        <v>18</v>
      </c>
      <c r="C134" s="1" t="e">
        <v>#N/A</v>
      </c>
    </row>
    <row r="135" spans="1:3" ht="12.75">
      <c r="A135" s="1">
        <v>0</v>
      </c>
      <c r="B135" s="1">
        <v>19</v>
      </c>
      <c r="C135" s="1" t="e">
        <v>#N/A</v>
      </c>
    </row>
    <row r="136" spans="1:3" ht="12.75">
      <c r="A136" s="1">
        <v>0</v>
      </c>
      <c r="B136" s="1">
        <v>20</v>
      </c>
      <c r="C136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76">
      <selection activeCell="F11" sqref="F11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customWidth="1"/>
    <col min="12" max="12" width="11.57421875" style="24" customWidth="1"/>
    <col min="13" max="16384" width="11.421875" style="1" customWidth="1"/>
  </cols>
  <sheetData>
    <row r="1" spans="1:8" ht="17.25">
      <c r="A1" s="37" t="s">
        <v>98</v>
      </c>
      <c r="B1" s="37"/>
      <c r="C1" s="37"/>
      <c r="D1" s="37"/>
      <c r="E1" s="37"/>
      <c r="F1" s="37"/>
      <c r="G1" s="37"/>
      <c r="H1" s="37"/>
    </row>
    <row r="2" spans="1:8" ht="17.25">
      <c r="A2" s="37" t="s">
        <v>100</v>
      </c>
      <c r="B2" s="37"/>
      <c r="C2" s="37"/>
      <c r="D2" s="37"/>
      <c r="E2" s="37"/>
      <c r="F2" s="37"/>
      <c r="G2" s="37"/>
      <c r="H2" s="37"/>
    </row>
    <row r="3" ht="13.5" thickBot="1"/>
    <row r="4" spans="1:8" ht="12.75">
      <c r="A4" s="11"/>
      <c r="B4" s="12"/>
      <c r="C4" s="13"/>
      <c r="D4" s="31" t="s">
        <v>91</v>
      </c>
      <c r="E4" s="32"/>
      <c r="F4" s="31" t="s">
        <v>92</v>
      </c>
      <c r="G4" s="32"/>
      <c r="H4" s="21"/>
    </row>
    <row r="5" spans="1:8" ht="13.5" thickBot="1">
      <c r="A5" s="33" t="s">
        <v>1</v>
      </c>
      <c r="B5" s="34"/>
      <c r="C5" s="35"/>
      <c r="D5" s="15" t="s">
        <v>94</v>
      </c>
      <c r="E5" s="14" t="s">
        <v>95</v>
      </c>
      <c r="F5" s="15" t="s">
        <v>94</v>
      </c>
      <c r="G5" s="14" t="s">
        <v>95</v>
      </c>
      <c r="H5" s="20" t="s">
        <v>93</v>
      </c>
    </row>
    <row r="6" spans="1:9" ht="12.75">
      <c r="A6" s="1">
        <v>1</v>
      </c>
      <c r="B6" s="1">
        <v>329</v>
      </c>
      <c r="C6" s="1" t="s">
        <v>2</v>
      </c>
      <c r="D6" s="2">
        <v>21.59</v>
      </c>
      <c r="E6" s="3">
        <v>77178.43</v>
      </c>
      <c r="F6" s="2">
        <v>3.15</v>
      </c>
      <c r="G6" s="3">
        <v>6331.1</v>
      </c>
      <c r="H6" s="2">
        <v>20.19</v>
      </c>
      <c r="I6" s="25"/>
    </row>
    <row r="7" spans="1:9" ht="12.75">
      <c r="A7" s="1">
        <v>2</v>
      </c>
      <c r="B7" s="1">
        <v>471</v>
      </c>
      <c r="C7" s="1" t="s">
        <v>3</v>
      </c>
      <c r="D7" s="2">
        <v>-0.04</v>
      </c>
      <c r="E7" s="3">
        <v>45460.56</v>
      </c>
      <c r="F7" s="2">
        <v>72.55</v>
      </c>
      <c r="G7" s="3">
        <v>68827.68</v>
      </c>
      <c r="H7" s="2">
        <v>43.68</v>
      </c>
      <c r="I7" s="25"/>
    </row>
    <row r="8" spans="1:9" ht="12.75">
      <c r="A8" s="1">
        <v>3</v>
      </c>
      <c r="B8" s="1">
        <v>775</v>
      </c>
      <c r="C8" s="1" t="s">
        <v>4</v>
      </c>
      <c r="D8" s="2">
        <v>-4.15</v>
      </c>
      <c r="E8" s="3">
        <v>68301.58</v>
      </c>
      <c r="F8" s="2">
        <v>0</v>
      </c>
      <c r="G8" s="3">
        <v>0</v>
      </c>
      <c r="H8" s="2">
        <v>-4.15</v>
      </c>
      <c r="I8" s="25"/>
    </row>
    <row r="9" spans="1:9" ht="12.75">
      <c r="A9" s="1">
        <v>4</v>
      </c>
      <c r="B9" s="1">
        <v>327</v>
      </c>
      <c r="C9" s="1" t="s">
        <v>5</v>
      </c>
      <c r="D9" s="2">
        <v>3.15</v>
      </c>
      <c r="E9" s="3">
        <v>47221.49</v>
      </c>
      <c r="F9" s="2">
        <v>-13.76</v>
      </c>
      <c r="G9" s="3">
        <v>12675.85</v>
      </c>
      <c r="H9" s="2">
        <v>-0.43</v>
      </c>
      <c r="I9" s="25"/>
    </row>
    <row r="10" spans="1:9" ht="12.75">
      <c r="A10" s="1">
        <v>5</v>
      </c>
      <c r="B10" s="3">
        <v>1744</v>
      </c>
      <c r="C10" s="1" t="s">
        <v>6</v>
      </c>
      <c r="D10" s="2">
        <v>-12.29</v>
      </c>
      <c r="E10" s="3">
        <v>266922.28</v>
      </c>
      <c r="F10" s="2">
        <v>-5.42</v>
      </c>
      <c r="G10" s="3">
        <v>6806.59</v>
      </c>
      <c r="H10" s="2">
        <v>-12.12</v>
      </c>
      <c r="I10" s="25"/>
    </row>
    <row r="11" spans="1:9" ht="12.75">
      <c r="A11" s="1">
        <v>6</v>
      </c>
      <c r="B11" s="1">
        <v>373</v>
      </c>
      <c r="C11" s="1" t="s">
        <v>7</v>
      </c>
      <c r="D11" s="2">
        <v>4.38</v>
      </c>
      <c r="E11" s="3">
        <v>69511.29</v>
      </c>
      <c r="F11" s="2">
        <v>-16.99</v>
      </c>
      <c r="G11" s="3">
        <v>30923.31</v>
      </c>
      <c r="H11" s="2">
        <v>-2.2</v>
      </c>
      <c r="I11" s="25"/>
    </row>
    <row r="12" spans="1:9" ht="12.75">
      <c r="A12" s="1">
        <v>7</v>
      </c>
      <c r="B12" s="1">
        <v>400</v>
      </c>
      <c r="C12" s="1" t="s">
        <v>8</v>
      </c>
      <c r="D12" s="2">
        <v>3.49</v>
      </c>
      <c r="E12" s="3">
        <v>81804.74</v>
      </c>
      <c r="F12" s="2">
        <v>0</v>
      </c>
      <c r="G12" s="3">
        <v>0</v>
      </c>
      <c r="H12" s="2">
        <v>3.49</v>
      </c>
      <c r="I12" s="25"/>
    </row>
    <row r="13" spans="1:9" ht="12.75">
      <c r="A13" s="1">
        <v>8</v>
      </c>
      <c r="B13" s="1">
        <v>968</v>
      </c>
      <c r="C13" s="1" t="s">
        <v>9</v>
      </c>
      <c r="D13" s="2">
        <v>7.31</v>
      </c>
      <c r="E13" s="3">
        <v>209343.07</v>
      </c>
      <c r="F13" s="2">
        <v>1</v>
      </c>
      <c r="G13" s="3">
        <v>142607.99</v>
      </c>
      <c r="H13" s="2">
        <v>4.75</v>
      </c>
      <c r="I13" s="25"/>
    </row>
    <row r="14" spans="1:9" ht="12.75">
      <c r="A14" s="1">
        <v>9</v>
      </c>
      <c r="B14" s="3">
        <v>14655</v>
      </c>
      <c r="C14" s="1" t="s">
        <v>10</v>
      </c>
      <c r="D14" s="2">
        <v>38.59</v>
      </c>
      <c r="E14" s="3">
        <v>2696786.97</v>
      </c>
      <c r="F14" s="2">
        <v>13.24</v>
      </c>
      <c r="G14" s="3">
        <v>2895214.44</v>
      </c>
      <c r="H14" s="2">
        <v>25.47</v>
      </c>
      <c r="I14" s="25"/>
    </row>
    <row r="15" spans="1:9" ht="12.75">
      <c r="A15" s="1">
        <v>10</v>
      </c>
      <c r="B15" s="3">
        <v>1893</v>
      </c>
      <c r="C15" s="1" t="s">
        <v>11</v>
      </c>
      <c r="D15" s="2">
        <v>2.97</v>
      </c>
      <c r="E15" s="3">
        <v>232137.07</v>
      </c>
      <c r="F15" s="2">
        <v>20.13</v>
      </c>
      <c r="G15" s="3">
        <v>66981.66</v>
      </c>
      <c r="H15" s="2">
        <v>6.82</v>
      </c>
      <c r="I15" s="25"/>
    </row>
    <row r="16" spans="1:9" ht="12.75">
      <c r="A16" s="1">
        <v>11</v>
      </c>
      <c r="B16" s="3">
        <v>2193</v>
      </c>
      <c r="C16" s="1" t="s">
        <v>12</v>
      </c>
      <c r="D16" s="2">
        <v>2.61</v>
      </c>
      <c r="E16" s="3">
        <v>213688.89</v>
      </c>
      <c r="F16" s="2">
        <v>1.1</v>
      </c>
      <c r="G16" s="3">
        <v>143379.7</v>
      </c>
      <c r="H16" s="2">
        <v>2</v>
      </c>
      <c r="I16" s="25"/>
    </row>
    <row r="17" spans="1:9" ht="12.75">
      <c r="A17" s="1">
        <v>12</v>
      </c>
      <c r="B17" s="1">
        <v>217</v>
      </c>
      <c r="C17" s="1" t="s">
        <v>13</v>
      </c>
      <c r="D17" s="2">
        <v>-13.05</v>
      </c>
      <c r="E17" s="3">
        <v>23813.36</v>
      </c>
      <c r="F17" s="2">
        <v>48.71</v>
      </c>
      <c r="G17" s="3">
        <v>87468.87</v>
      </c>
      <c r="H17" s="2">
        <v>35.49</v>
      </c>
      <c r="I17" s="25"/>
    </row>
    <row r="18" spans="1:9" ht="12.75">
      <c r="A18" s="1">
        <v>13</v>
      </c>
      <c r="B18" s="3">
        <v>6995</v>
      </c>
      <c r="C18" s="1" t="s">
        <v>14</v>
      </c>
      <c r="D18" s="2">
        <v>4.09</v>
      </c>
      <c r="E18" s="3">
        <v>1187104.23</v>
      </c>
      <c r="F18" s="2">
        <v>-2.69</v>
      </c>
      <c r="G18" s="3">
        <v>278565.16</v>
      </c>
      <c r="H18" s="2">
        <v>2.8</v>
      </c>
      <c r="I18" s="25"/>
    </row>
    <row r="19" spans="1:9" ht="12.75">
      <c r="A19" s="1">
        <v>14</v>
      </c>
      <c r="B19" s="3">
        <v>1523</v>
      </c>
      <c r="C19" s="1" t="s">
        <v>15</v>
      </c>
      <c r="D19" s="2">
        <v>-4.86</v>
      </c>
      <c r="E19" s="3">
        <v>335091.22</v>
      </c>
      <c r="F19" s="2">
        <v>1.62</v>
      </c>
      <c r="G19" s="3">
        <v>124157.87</v>
      </c>
      <c r="H19" s="2">
        <v>-3.11</v>
      </c>
      <c r="I19" s="25"/>
    </row>
    <row r="20" spans="1:9" ht="12.75">
      <c r="A20" s="1">
        <v>15</v>
      </c>
      <c r="B20" s="3">
        <v>1700</v>
      </c>
      <c r="C20" s="1" t="s">
        <v>16</v>
      </c>
      <c r="D20" s="2">
        <v>-0.23</v>
      </c>
      <c r="E20" s="3">
        <v>151160.54</v>
      </c>
      <c r="F20" s="2">
        <v>20.77</v>
      </c>
      <c r="G20" s="3">
        <v>76026.25</v>
      </c>
      <c r="H20" s="2">
        <v>6.8</v>
      </c>
      <c r="I20" s="25"/>
    </row>
    <row r="21" spans="1:9" ht="12.75">
      <c r="A21" s="1">
        <v>16</v>
      </c>
      <c r="B21" s="3">
        <v>2039</v>
      </c>
      <c r="C21" s="1" t="s">
        <v>17</v>
      </c>
      <c r="D21" s="2">
        <v>-5.79</v>
      </c>
      <c r="E21" s="3">
        <v>238998.75</v>
      </c>
      <c r="F21" s="2">
        <v>43.21</v>
      </c>
      <c r="G21" s="3">
        <v>3705.41</v>
      </c>
      <c r="H21" s="2">
        <v>-5.04</v>
      </c>
      <c r="I21" s="25"/>
    </row>
    <row r="22" spans="1:9" ht="12.75">
      <c r="A22" s="1">
        <v>17</v>
      </c>
      <c r="B22" s="3">
        <v>11480</v>
      </c>
      <c r="C22" s="1" t="s">
        <v>18</v>
      </c>
      <c r="D22" s="2">
        <v>19.25</v>
      </c>
      <c r="E22" s="3">
        <v>2617924</v>
      </c>
      <c r="F22" s="2">
        <v>10.03</v>
      </c>
      <c r="G22" s="3">
        <v>430636.07</v>
      </c>
      <c r="H22" s="2">
        <v>17.95</v>
      </c>
      <c r="I22" s="25"/>
    </row>
    <row r="23" spans="1:9" ht="12.75">
      <c r="A23" s="1">
        <v>18</v>
      </c>
      <c r="B23" s="3">
        <v>14580</v>
      </c>
      <c r="C23" s="1" t="s">
        <v>19</v>
      </c>
      <c r="D23" s="2">
        <v>5.98</v>
      </c>
      <c r="E23" s="3">
        <v>2150504.18</v>
      </c>
      <c r="F23" s="2">
        <v>-0.37</v>
      </c>
      <c r="G23" s="3">
        <v>917427.22</v>
      </c>
      <c r="H23" s="2">
        <v>4.08</v>
      </c>
      <c r="I23" s="25"/>
    </row>
    <row r="24" spans="1:9" ht="12.75">
      <c r="A24" s="1">
        <v>19</v>
      </c>
      <c r="B24" s="3">
        <v>13812</v>
      </c>
      <c r="C24" s="1" t="s">
        <v>20</v>
      </c>
      <c r="D24" s="2">
        <v>4.58</v>
      </c>
      <c r="E24" s="3">
        <v>1438632.74</v>
      </c>
      <c r="F24" s="2">
        <v>0.36</v>
      </c>
      <c r="G24" s="3">
        <v>364694.36</v>
      </c>
      <c r="H24" s="2">
        <v>3.73</v>
      </c>
      <c r="I24" s="25"/>
    </row>
    <row r="25" spans="1:9" ht="12.75">
      <c r="A25" s="1">
        <v>20</v>
      </c>
      <c r="B25" s="1">
        <v>167</v>
      </c>
      <c r="C25" s="1" t="s">
        <v>21</v>
      </c>
      <c r="D25" s="2">
        <v>10.19</v>
      </c>
      <c r="E25" s="3">
        <v>39782.18</v>
      </c>
      <c r="F25" s="2">
        <v>0</v>
      </c>
      <c r="G25" s="3">
        <v>0</v>
      </c>
      <c r="H25" s="2">
        <v>10.19</v>
      </c>
      <c r="I25" s="25"/>
    </row>
    <row r="26" spans="1:9" ht="12.75">
      <c r="A26" s="1">
        <v>21</v>
      </c>
      <c r="B26" s="1">
        <v>260</v>
      </c>
      <c r="C26" s="1" t="s">
        <v>22</v>
      </c>
      <c r="D26" s="2">
        <v>3.3</v>
      </c>
      <c r="E26" s="3">
        <v>29955.59</v>
      </c>
      <c r="F26" s="2">
        <v>22.41</v>
      </c>
      <c r="G26" s="3">
        <v>11579.12</v>
      </c>
      <c r="H26" s="2">
        <v>8.63</v>
      </c>
      <c r="I26" s="25"/>
    </row>
    <row r="27" spans="1:9" ht="12.75">
      <c r="A27" s="1">
        <v>22</v>
      </c>
      <c r="B27" s="3">
        <v>1056</v>
      </c>
      <c r="C27" s="1" t="s">
        <v>23</v>
      </c>
      <c r="D27" s="2">
        <v>-11.64</v>
      </c>
      <c r="E27" s="3">
        <v>166595.72</v>
      </c>
      <c r="F27" s="2">
        <v>-29</v>
      </c>
      <c r="G27" s="3">
        <v>4173.86</v>
      </c>
      <c r="H27" s="2">
        <v>-12.06</v>
      </c>
      <c r="I27" s="25"/>
    </row>
    <row r="28" spans="1:9" ht="12.75">
      <c r="A28" s="1">
        <v>23</v>
      </c>
      <c r="B28" s="1">
        <v>568</v>
      </c>
      <c r="C28" s="1" t="s">
        <v>24</v>
      </c>
      <c r="D28" s="2">
        <v>9.05</v>
      </c>
      <c r="E28" s="3">
        <v>86079.47</v>
      </c>
      <c r="F28" s="2">
        <v>72.44</v>
      </c>
      <c r="G28" s="3">
        <v>617.66</v>
      </c>
      <c r="H28" s="2">
        <v>9.5</v>
      </c>
      <c r="I28" s="25"/>
    </row>
    <row r="29" spans="1:9" ht="12.75">
      <c r="A29" s="1">
        <v>24</v>
      </c>
      <c r="B29" s="1">
        <v>524</v>
      </c>
      <c r="C29" s="1" t="s">
        <v>0</v>
      </c>
      <c r="D29" s="2">
        <v>3.91</v>
      </c>
      <c r="E29" s="3">
        <v>113570.11</v>
      </c>
      <c r="F29" s="2">
        <v>10.66</v>
      </c>
      <c r="G29" s="3">
        <v>13457.8</v>
      </c>
      <c r="H29" s="2">
        <v>4.63</v>
      </c>
      <c r="I29" s="25"/>
    </row>
    <row r="30" spans="1:9" ht="12.75">
      <c r="A30" s="1">
        <v>25</v>
      </c>
      <c r="B30" s="3">
        <v>1527</v>
      </c>
      <c r="C30" s="1" t="s">
        <v>25</v>
      </c>
      <c r="D30" s="2">
        <v>1.04</v>
      </c>
      <c r="E30" s="3">
        <v>342545.09</v>
      </c>
      <c r="F30" s="2">
        <v>69</v>
      </c>
      <c r="G30" s="3">
        <v>56698.18</v>
      </c>
      <c r="H30" s="2">
        <v>10.69</v>
      </c>
      <c r="I30" s="25"/>
    </row>
    <row r="31" spans="1:9" ht="12.75">
      <c r="A31" s="1">
        <v>26</v>
      </c>
      <c r="B31" s="1">
        <v>263</v>
      </c>
      <c r="C31" s="1" t="s">
        <v>26</v>
      </c>
      <c r="D31" s="2">
        <v>-0.2</v>
      </c>
      <c r="E31" s="3">
        <v>38544.48</v>
      </c>
      <c r="F31" s="2">
        <v>251.27</v>
      </c>
      <c r="G31" s="3">
        <v>98.78</v>
      </c>
      <c r="H31" s="2">
        <v>0.44</v>
      </c>
      <c r="I31" s="25"/>
    </row>
    <row r="32" spans="1:9" ht="12.75">
      <c r="A32" s="1">
        <v>27</v>
      </c>
      <c r="B32" s="3">
        <v>3656</v>
      </c>
      <c r="C32" s="1" t="s">
        <v>27</v>
      </c>
      <c r="D32" s="2">
        <v>-0.55</v>
      </c>
      <c r="E32" s="3">
        <v>482460.93</v>
      </c>
      <c r="F32" s="2">
        <v>-15.9</v>
      </c>
      <c r="G32" s="3">
        <v>348119.04</v>
      </c>
      <c r="H32" s="2">
        <v>-6.98</v>
      </c>
      <c r="I32" s="25"/>
    </row>
    <row r="33" spans="1:9" ht="12.75">
      <c r="A33" s="1">
        <v>28</v>
      </c>
      <c r="B33" s="3">
        <v>2997</v>
      </c>
      <c r="C33" s="1" t="s">
        <v>28</v>
      </c>
      <c r="D33" s="2">
        <v>10.96</v>
      </c>
      <c r="E33" s="3">
        <v>155734.71</v>
      </c>
      <c r="F33" s="2">
        <v>12.47</v>
      </c>
      <c r="G33" s="3">
        <v>77972.87</v>
      </c>
      <c r="H33" s="2">
        <v>11.46</v>
      </c>
      <c r="I33" s="25"/>
    </row>
    <row r="34" spans="1:9" ht="12.75">
      <c r="A34" s="1">
        <v>29</v>
      </c>
      <c r="B34" s="3">
        <v>5450</v>
      </c>
      <c r="C34" s="1" t="s">
        <v>29</v>
      </c>
      <c r="D34" s="2">
        <v>-4.75</v>
      </c>
      <c r="E34" s="3">
        <v>1619530.05</v>
      </c>
      <c r="F34" s="2">
        <v>102.68</v>
      </c>
      <c r="G34" s="3">
        <v>310911.75</v>
      </c>
      <c r="H34" s="2">
        <v>12.55</v>
      </c>
      <c r="I34" s="25"/>
    </row>
    <row r="35" spans="1:9" ht="12.75">
      <c r="A35" s="1">
        <v>30</v>
      </c>
      <c r="B35" s="3">
        <v>27440</v>
      </c>
      <c r="C35" s="1" t="s">
        <v>30</v>
      </c>
      <c r="D35" s="2">
        <v>-0.1</v>
      </c>
      <c r="E35" s="3">
        <v>1991877.7</v>
      </c>
      <c r="F35" s="2">
        <v>-16.88</v>
      </c>
      <c r="G35" s="3">
        <v>675803.83</v>
      </c>
      <c r="H35" s="2">
        <v>-4.35</v>
      </c>
      <c r="I35" s="25"/>
    </row>
    <row r="36" spans="1:9" ht="12.75">
      <c r="A36" s="1">
        <v>31</v>
      </c>
      <c r="B36" s="1">
        <v>239</v>
      </c>
      <c r="C36" s="1" t="s">
        <v>31</v>
      </c>
      <c r="D36" s="2">
        <v>5.35</v>
      </c>
      <c r="E36" s="3">
        <v>44780.25</v>
      </c>
      <c r="F36" s="2">
        <v>59.84</v>
      </c>
      <c r="G36" s="3">
        <v>4655.03</v>
      </c>
      <c r="H36" s="2">
        <v>10.48</v>
      </c>
      <c r="I36" s="25"/>
    </row>
    <row r="37" spans="1:9" ht="12.75">
      <c r="A37" s="1">
        <v>32</v>
      </c>
      <c r="B37" s="3">
        <v>11488</v>
      </c>
      <c r="C37" s="1" t="s">
        <v>32</v>
      </c>
      <c r="D37" s="2">
        <v>-1.85</v>
      </c>
      <c r="E37" s="3">
        <v>2366072.03</v>
      </c>
      <c r="F37" s="2">
        <v>-7.14</v>
      </c>
      <c r="G37" s="3">
        <v>568669.43</v>
      </c>
      <c r="H37" s="2">
        <v>-2.87</v>
      </c>
      <c r="I37" s="25"/>
    </row>
    <row r="38" spans="1:9" ht="12.75">
      <c r="A38" s="1">
        <v>33</v>
      </c>
      <c r="B38" s="3">
        <v>1121</v>
      </c>
      <c r="C38" s="1" t="s">
        <v>33</v>
      </c>
      <c r="D38" s="2">
        <v>1.92</v>
      </c>
      <c r="E38" s="3">
        <v>142171.14</v>
      </c>
      <c r="F38" s="2">
        <v>12.25</v>
      </c>
      <c r="G38" s="3">
        <v>57397.29</v>
      </c>
      <c r="H38" s="2">
        <v>4.89</v>
      </c>
      <c r="I38" s="25"/>
    </row>
    <row r="39" spans="1:9" ht="12.75">
      <c r="A39" s="1">
        <v>34</v>
      </c>
      <c r="B39" s="3">
        <v>4090</v>
      </c>
      <c r="C39" s="1" t="s">
        <v>34</v>
      </c>
      <c r="D39" s="2">
        <v>-23.43</v>
      </c>
      <c r="E39" s="3">
        <v>1007965.84</v>
      </c>
      <c r="F39" s="2">
        <v>-27.55</v>
      </c>
      <c r="G39" s="3">
        <v>102088.95</v>
      </c>
      <c r="H39" s="2">
        <v>-23.81</v>
      </c>
      <c r="I39" s="25"/>
    </row>
    <row r="40" spans="1:9" ht="12.75">
      <c r="A40" s="1">
        <v>35</v>
      </c>
      <c r="B40" s="1">
        <v>609</v>
      </c>
      <c r="C40" s="1" t="s">
        <v>35</v>
      </c>
      <c r="D40" s="2">
        <v>2.78</v>
      </c>
      <c r="E40" s="3">
        <v>228325.92</v>
      </c>
      <c r="F40" s="2">
        <v>18.16</v>
      </c>
      <c r="G40" s="3">
        <v>386.24</v>
      </c>
      <c r="H40" s="2">
        <v>2.81</v>
      </c>
      <c r="I40" s="25"/>
    </row>
    <row r="41" spans="1:9" ht="12.75">
      <c r="A41" s="1">
        <v>36</v>
      </c>
      <c r="B41" s="3">
        <v>16894</v>
      </c>
      <c r="C41" s="1" t="s">
        <v>36</v>
      </c>
      <c r="D41" s="2">
        <v>-0.07</v>
      </c>
      <c r="E41" s="3">
        <v>2022462.92</v>
      </c>
      <c r="F41" s="2">
        <v>-13.88</v>
      </c>
      <c r="G41" s="3">
        <v>710624.2</v>
      </c>
      <c r="H41" s="2">
        <v>-3.66</v>
      </c>
      <c r="I41" s="25"/>
    </row>
    <row r="42" spans="1:9" ht="12.75">
      <c r="A42" s="1">
        <v>37</v>
      </c>
      <c r="B42" s="1">
        <v>120</v>
      </c>
      <c r="C42" s="1" t="s">
        <v>37</v>
      </c>
      <c r="D42" s="2">
        <v>0</v>
      </c>
      <c r="E42" s="3">
        <v>30546.33</v>
      </c>
      <c r="F42" s="2">
        <v>33</v>
      </c>
      <c r="G42" s="3">
        <v>10133.33</v>
      </c>
      <c r="H42" s="2">
        <v>8.22</v>
      </c>
      <c r="I42" s="25"/>
    </row>
    <row r="43" spans="1:9" ht="12.75">
      <c r="A43" s="1">
        <v>38</v>
      </c>
      <c r="B43" s="1">
        <v>497</v>
      </c>
      <c r="C43" s="1" t="s">
        <v>38</v>
      </c>
      <c r="D43" s="2">
        <v>21.17</v>
      </c>
      <c r="E43" s="3">
        <v>111847.91</v>
      </c>
      <c r="F43" s="2">
        <v>11.06</v>
      </c>
      <c r="G43" s="3">
        <v>6736.02</v>
      </c>
      <c r="H43" s="2">
        <v>20.6</v>
      </c>
      <c r="I43" s="25"/>
    </row>
    <row r="44" spans="1:9" ht="12.75">
      <c r="A44" s="1">
        <v>39</v>
      </c>
      <c r="B44" s="3">
        <v>2726</v>
      </c>
      <c r="C44" s="1" t="s">
        <v>39</v>
      </c>
      <c r="D44" s="2">
        <v>4.95</v>
      </c>
      <c r="E44" s="3">
        <v>475823.23</v>
      </c>
      <c r="F44" s="2">
        <v>36.09</v>
      </c>
      <c r="G44" s="3">
        <v>175319.3</v>
      </c>
      <c r="H44" s="2">
        <v>13.33</v>
      </c>
      <c r="I44" s="25"/>
    </row>
    <row r="45" spans="1:9" ht="12.75">
      <c r="A45" s="1">
        <v>40</v>
      </c>
      <c r="B45" s="3">
        <v>19601</v>
      </c>
      <c r="C45" s="1" t="s">
        <v>40</v>
      </c>
      <c r="D45" s="2">
        <v>5.73</v>
      </c>
      <c r="E45" s="3">
        <v>3726867.82</v>
      </c>
      <c r="F45" s="2">
        <v>-2.27</v>
      </c>
      <c r="G45" s="3">
        <v>1099968.3</v>
      </c>
      <c r="H45" s="2">
        <v>3.91</v>
      </c>
      <c r="I45" s="25"/>
    </row>
    <row r="46" spans="1:9" ht="12.75">
      <c r="A46" s="1">
        <v>41</v>
      </c>
      <c r="B46" s="1">
        <v>350</v>
      </c>
      <c r="C46" s="1" t="s">
        <v>41</v>
      </c>
      <c r="D46" s="2">
        <v>5.48</v>
      </c>
      <c r="E46" s="3">
        <v>27867.69</v>
      </c>
      <c r="F46" s="2">
        <v>49.15</v>
      </c>
      <c r="G46" s="3">
        <v>14691.62</v>
      </c>
      <c r="H46" s="2">
        <v>20.56</v>
      </c>
      <c r="I46" s="25"/>
    </row>
    <row r="47" spans="1:9" ht="12.75">
      <c r="A47" s="1">
        <v>42</v>
      </c>
      <c r="B47" s="3">
        <v>4256</v>
      </c>
      <c r="C47" s="1" t="s">
        <v>42</v>
      </c>
      <c r="D47" s="2">
        <v>6.29</v>
      </c>
      <c r="E47" s="3">
        <v>502149.32</v>
      </c>
      <c r="F47" s="2">
        <v>10.71</v>
      </c>
      <c r="G47" s="3">
        <v>119965.36</v>
      </c>
      <c r="H47" s="2">
        <v>7.14</v>
      </c>
      <c r="I47" s="25"/>
    </row>
    <row r="48" spans="1:9" ht="12.75">
      <c r="A48" s="1">
        <v>43</v>
      </c>
      <c r="B48" s="3">
        <v>2306</v>
      </c>
      <c r="C48" s="1" t="s">
        <v>43</v>
      </c>
      <c r="D48" s="2">
        <v>-6.49</v>
      </c>
      <c r="E48" s="3">
        <v>502533.14</v>
      </c>
      <c r="F48" s="2">
        <v>-13.75</v>
      </c>
      <c r="G48" s="3">
        <v>55236.76</v>
      </c>
      <c r="H48" s="2">
        <v>-7.21</v>
      </c>
      <c r="I48" s="25"/>
    </row>
    <row r="49" spans="1:9" ht="12.75">
      <c r="A49" s="1">
        <v>44</v>
      </c>
      <c r="B49" s="1">
        <v>464</v>
      </c>
      <c r="C49" s="1" t="s">
        <v>44</v>
      </c>
      <c r="D49" s="2">
        <v>-12.01</v>
      </c>
      <c r="E49" s="3">
        <v>44494.2</v>
      </c>
      <c r="F49" s="2">
        <v>18</v>
      </c>
      <c r="G49" s="3">
        <v>1550.08</v>
      </c>
      <c r="H49" s="2">
        <v>-11</v>
      </c>
      <c r="I49" s="25"/>
    </row>
    <row r="50" spans="1:9" ht="12.75">
      <c r="A50" s="1">
        <v>45</v>
      </c>
      <c r="B50" s="3">
        <v>61195</v>
      </c>
      <c r="C50" s="1" t="s">
        <v>45</v>
      </c>
      <c r="D50" s="2">
        <v>-8.04</v>
      </c>
      <c r="E50" s="3">
        <v>7460377.64</v>
      </c>
      <c r="F50" s="2">
        <v>-11.45</v>
      </c>
      <c r="G50" s="3">
        <v>2728040.26</v>
      </c>
      <c r="H50" s="2">
        <v>-8.95</v>
      </c>
      <c r="I50" s="25"/>
    </row>
    <row r="51" spans="1:9" ht="12.75">
      <c r="A51" s="1">
        <v>46</v>
      </c>
      <c r="B51" s="3">
        <v>1671</v>
      </c>
      <c r="C51" s="1" t="s">
        <v>46</v>
      </c>
      <c r="D51" s="2">
        <v>4.83</v>
      </c>
      <c r="E51" s="3">
        <v>197957.28</v>
      </c>
      <c r="F51" s="2">
        <v>-16.52</v>
      </c>
      <c r="G51" s="3">
        <v>63521.29</v>
      </c>
      <c r="H51" s="2">
        <v>-0.36</v>
      </c>
      <c r="I51" s="25"/>
    </row>
    <row r="52" spans="1:9" ht="12.75">
      <c r="A52" s="1">
        <v>47</v>
      </c>
      <c r="B52" s="1">
        <v>666</v>
      </c>
      <c r="C52" s="1" t="s">
        <v>47</v>
      </c>
      <c r="D52" s="2">
        <v>-2.38</v>
      </c>
      <c r="E52" s="3">
        <v>98831.35</v>
      </c>
      <c r="F52" s="2">
        <v>-9.44</v>
      </c>
      <c r="G52" s="3">
        <v>24930.45</v>
      </c>
      <c r="H52" s="2">
        <v>-3.8</v>
      </c>
      <c r="I52" s="25"/>
    </row>
    <row r="53" spans="1:9" ht="12.75">
      <c r="A53" s="1">
        <v>48</v>
      </c>
      <c r="B53" s="1">
        <v>260</v>
      </c>
      <c r="C53" s="1" t="s">
        <v>48</v>
      </c>
      <c r="D53" s="2">
        <v>23.16</v>
      </c>
      <c r="E53" s="3">
        <v>82697.46</v>
      </c>
      <c r="F53" s="2">
        <v>3.11</v>
      </c>
      <c r="G53" s="3">
        <v>20252.92</v>
      </c>
      <c r="H53" s="2">
        <v>19.21</v>
      </c>
      <c r="I53" s="25"/>
    </row>
    <row r="54" spans="1:9" ht="12.75">
      <c r="A54" s="1">
        <v>49</v>
      </c>
      <c r="B54" s="3">
        <v>5465</v>
      </c>
      <c r="C54" s="1" t="s">
        <v>49</v>
      </c>
      <c r="D54" s="2">
        <v>1.53</v>
      </c>
      <c r="E54" s="3">
        <v>873313.59</v>
      </c>
      <c r="F54" s="2">
        <v>23.43</v>
      </c>
      <c r="G54" s="3">
        <v>569367.88</v>
      </c>
      <c r="H54" s="2">
        <v>10.17</v>
      </c>
      <c r="I54" s="25"/>
    </row>
    <row r="55" spans="1:9" ht="12.75">
      <c r="A55" s="1">
        <v>50</v>
      </c>
      <c r="B55" s="1">
        <v>373</v>
      </c>
      <c r="C55" s="1" t="s">
        <v>50</v>
      </c>
      <c r="D55" s="2">
        <v>15.17</v>
      </c>
      <c r="E55" s="3">
        <v>62835.93</v>
      </c>
      <c r="F55" s="2">
        <v>10.12</v>
      </c>
      <c r="G55" s="3">
        <v>9250.92</v>
      </c>
      <c r="H55" s="2">
        <v>14.52</v>
      </c>
      <c r="I55" s="25"/>
    </row>
    <row r="56" spans="1:9" ht="12.75">
      <c r="A56" s="1">
        <v>51</v>
      </c>
      <c r="B56" s="3">
        <v>8608</v>
      </c>
      <c r="C56" s="1" t="s">
        <v>51</v>
      </c>
      <c r="D56" s="2">
        <v>-6.88</v>
      </c>
      <c r="E56" s="3">
        <v>1123799.91</v>
      </c>
      <c r="F56" s="2">
        <v>100.42</v>
      </c>
      <c r="G56" s="3">
        <v>21702.87</v>
      </c>
      <c r="H56" s="2">
        <v>-4.85</v>
      </c>
      <c r="I56" s="25"/>
    </row>
    <row r="57" spans="1:9" ht="12.75">
      <c r="A57" s="1">
        <v>52</v>
      </c>
      <c r="B57" s="3">
        <v>1468</v>
      </c>
      <c r="C57" s="1" t="s">
        <v>52</v>
      </c>
      <c r="D57" s="2">
        <v>-23.74</v>
      </c>
      <c r="E57" s="3">
        <v>186393.08</v>
      </c>
      <c r="F57" s="2">
        <v>-28.5</v>
      </c>
      <c r="G57" s="3">
        <v>200</v>
      </c>
      <c r="H57" s="2">
        <v>-23.75</v>
      </c>
      <c r="I57" s="25"/>
    </row>
    <row r="58" spans="1:9" ht="12.75">
      <c r="A58" s="1">
        <v>53</v>
      </c>
      <c r="B58" s="3">
        <v>6007</v>
      </c>
      <c r="C58" s="1" t="s">
        <v>53</v>
      </c>
      <c r="D58" s="2">
        <v>1.31</v>
      </c>
      <c r="E58" s="3">
        <v>607833.55</v>
      </c>
      <c r="F58" s="2">
        <v>-6.57</v>
      </c>
      <c r="G58" s="3">
        <v>184250</v>
      </c>
      <c r="H58" s="2">
        <v>-0.52</v>
      </c>
      <c r="I58" s="25"/>
    </row>
    <row r="59" spans="1:9" ht="12.75">
      <c r="A59" s="1">
        <v>54</v>
      </c>
      <c r="B59" s="1">
        <v>640</v>
      </c>
      <c r="C59" s="1" t="s">
        <v>54</v>
      </c>
      <c r="D59" s="2">
        <v>0.01</v>
      </c>
      <c r="E59" s="3">
        <v>55108.58</v>
      </c>
      <c r="F59" s="2">
        <v>0</v>
      </c>
      <c r="G59" s="3">
        <v>0</v>
      </c>
      <c r="H59" s="2">
        <v>0.01</v>
      </c>
      <c r="I59" s="25"/>
    </row>
    <row r="60" spans="1:9" ht="12.75">
      <c r="A60" s="1">
        <v>55</v>
      </c>
      <c r="B60" s="3">
        <v>22052</v>
      </c>
      <c r="C60" s="1" t="s">
        <v>55</v>
      </c>
      <c r="D60" s="2">
        <v>4.15</v>
      </c>
      <c r="E60" s="3">
        <v>3645567.88</v>
      </c>
      <c r="F60" s="2">
        <v>1.4</v>
      </c>
      <c r="G60" s="3">
        <v>1949125.78</v>
      </c>
      <c r="H60" s="2">
        <v>3.2</v>
      </c>
      <c r="I60" s="25"/>
    </row>
    <row r="61" spans="1:9" ht="12.75">
      <c r="A61" s="1">
        <v>56</v>
      </c>
      <c r="B61" s="3">
        <v>5293</v>
      </c>
      <c r="C61" s="1" t="s">
        <v>56</v>
      </c>
      <c r="D61" s="2">
        <v>-13.61</v>
      </c>
      <c r="E61" s="3">
        <v>788575.33</v>
      </c>
      <c r="F61" s="2">
        <v>44.96</v>
      </c>
      <c r="G61" s="3">
        <v>11521.3</v>
      </c>
      <c r="H61" s="2">
        <v>-12.77</v>
      </c>
      <c r="I61" s="25"/>
    </row>
    <row r="62" spans="1:9" ht="12.75">
      <c r="A62" s="1">
        <v>57</v>
      </c>
      <c r="B62" s="1">
        <v>262</v>
      </c>
      <c r="C62" s="1" t="s">
        <v>57</v>
      </c>
      <c r="D62" s="2">
        <v>-0.04</v>
      </c>
      <c r="E62" s="3">
        <v>40953.5</v>
      </c>
      <c r="F62" s="2">
        <v>0</v>
      </c>
      <c r="G62" s="3">
        <v>0</v>
      </c>
      <c r="H62" s="2">
        <v>-0.04</v>
      </c>
      <c r="I62" s="25"/>
    </row>
    <row r="63" spans="1:9" ht="12.75">
      <c r="A63" s="1">
        <v>58</v>
      </c>
      <c r="B63" s="1">
        <v>957</v>
      </c>
      <c r="C63" s="1" t="s">
        <v>58</v>
      </c>
      <c r="D63" s="2">
        <v>5.81</v>
      </c>
      <c r="E63" s="3">
        <v>318903.04</v>
      </c>
      <c r="F63" s="2">
        <v>-15.76</v>
      </c>
      <c r="G63" s="3">
        <v>34729.82</v>
      </c>
      <c r="H63" s="2">
        <v>3.69</v>
      </c>
      <c r="I63" s="25"/>
    </row>
    <row r="64" spans="1:9" ht="12.75">
      <c r="A64" s="1">
        <v>59</v>
      </c>
      <c r="B64" s="3">
        <v>11282</v>
      </c>
      <c r="C64" s="1" t="s">
        <v>59</v>
      </c>
      <c r="D64" s="2">
        <v>-8.03</v>
      </c>
      <c r="E64" s="3">
        <v>1459721.51</v>
      </c>
      <c r="F64" s="2">
        <v>-7.26</v>
      </c>
      <c r="G64" s="3">
        <v>308031.58</v>
      </c>
      <c r="H64" s="2">
        <v>-7.9</v>
      </c>
      <c r="I64" s="25"/>
    </row>
    <row r="65" spans="1:9" ht="12.75">
      <c r="A65" s="1">
        <v>60</v>
      </c>
      <c r="B65" s="1">
        <v>123</v>
      </c>
      <c r="C65" s="1" t="s">
        <v>60</v>
      </c>
      <c r="D65" s="2">
        <v>-0.02</v>
      </c>
      <c r="E65" s="3">
        <v>39250.91</v>
      </c>
      <c r="F65" s="2">
        <v>0</v>
      </c>
      <c r="G65" s="3">
        <v>0</v>
      </c>
      <c r="H65" s="2">
        <v>-0.02</v>
      </c>
      <c r="I65" s="25"/>
    </row>
    <row r="66" spans="1:9" ht="12.75">
      <c r="A66" s="1">
        <v>61</v>
      </c>
      <c r="B66" s="3">
        <v>5694</v>
      </c>
      <c r="C66" s="1" t="s">
        <v>61</v>
      </c>
      <c r="D66" s="2">
        <v>-7.08</v>
      </c>
      <c r="E66" s="3">
        <v>973579.4</v>
      </c>
      <c r="F66" s="2">
        <v>19.16</v>
      </c>
      <c r="G66" s="3">
        <v>45693</v>
      </c>
      <c r="H66" s="2">
        <v>-5.9</v>
      </c>
      <c r="I66" s="25"/>
    </row>
    <row r="67" spans="1:9" ht="12.75">
      <c r="A67" s="1">
        <v>62</v>
      </c>
      <c r="B67" s="3">
        <v>1305</v>
      </c>
      <c r="C67" s="1" t="s">
        <v>62</v>
      </c>
      <c r="D67" s="2">
        <v>15.8</v>
      </c>
      <c r="E67" s="3">
        <v>159670.08</v>
      </c>
      <c r="F67" s="2">
        <v>30.14</v>
      </c>
      <c r="G67" s="3">
        <v>50650.99</v>
      </c>
      <c r="H67" s="2">
        <v>19.25</v>
      </c>
      <c r="I67" s="25"/>
    </row>
    <row r="68" spans="1:9" ht="12.75">
      <c r="A68" s="1">
        <v>63</v>
      </c>
      <c r="B68" s="3">
        <v>9970</v>
      </c>
      <c r="C68" s="1" t="s">
        <v>63</v>
      </c>
      <c r="D68" s="2">
        <v>20.93</v>
      </c>
      <c r="E68" s="3">
        <v>1263046.07</v>
      </c>
      <c r="F68" s="2">
        <v>16.79</v>
      </c>
      <c r="G68" s="3">
        <v>32873.2</v>
      </c>
      <c r="H68" s="2">
        <v>20.82</v>
      </c>
      <c r="I68" s="25"/>
    </row>
    <row r="69" spans="1:9" ht="12.75">
      <c r="A69" s="1">
        <v>64</v>
      </c>
      <c r="B69" s="3">
        <v>15929</v>
      </c>
      <c r="C69" s="1" t="s">
        <v>64</v>
      </c>
      <c r="D69" s="2">
        <v>8.71</v>
      </c>
      <c r="E69" s="3">
        <v>3176347.75</v>
      </c>
      <c r="F69" s="2">
        <v>-3.62</v>
      </c>
      <c r="G69" s="3">
        <v>957955.45</v>
      </c>
      <c r="H69" s="2">
        <v>5.85</v>
      </c>
      <c r="I69" s="25"/>
    </row>
    <row r="70" spans="1:9" ht="12.75">
      <c r="A70" s="1">
        <v>65</v>
      </c>
      <c r="B70" s="3">
        <v>3991</v>
      </c>
      <c r="C70" s="1" t="s">
        <v>65</v>
      </c>
      <c r="D70" s="2">
        <v>-22.65</v>
      </c>
      <c r="E70" s="3">
        <v>711857.52</v>
      </c>
      <c r="F70" s="2">
        <v>4.26</v>
      </c>
      <c r="G70" s="3">
        <v>17570.51</v>
      </c>
      <c r="H70" s="2">
        <v>-22.01</v>
      </c>
      <c r="I70" s="25"/>
    </row>
    <row r="71" spans="1:9" ht="12.75">
      <c r="A71" s="1">
        <v>66</v>
      </c>
      <c r="B71" s="1">
        <v>594</v>
      </c>
      <c r="C71" s="1" t="s">
        <v>66</v>
      </c>
      <c r="D71" s="2">
        <v>0.02</v>
      </c>
      <c r="E71" s="3">
        <v>77141.84</v>
      </c>
      <c r="F71" s="2">
        <v>0</v>
      </c>
      <c r="G71" s="3">
        <v>0</v>
      </c>
      <c r="H71" s="2">
        <v>0.02</v>
      </c>
      <c r="I71" s="25"/>
    </row>
    <row r="72" spans="1:9" ht="12.75">
      <c r="A72" s="1">
        <v>67</v>
      </c>
      <c r="B72" s="3">
        <v>39230</v>
      </c>
      <c r="C72" s="1" t="s">
        <v>67</v>
      </c>
      <c r="D72" s="2">
        <v>-1.27</v>
      </c>
      <c r="E72" s="3">
        <v>5394405.73</v>
      </c>
      <c r="F72" s="2">
        <v>-13.59</v>
      </c>
      <c r="G72" s="3">
        <v>931376.68</v>
      </c>
      <c r="H72" s="2">
        <v>-3.08</v>
      </c>
      <c r="I72" s="25"/>
    </row>
    <row r="73" spans="1:9" ht="12.75">
      <c r="A73" s="1">
        <v>68</v>
      </c>
      <c r="B73" s="1">
        <v>244</v>
      </c>
      <c r="C73" s="1" t="s">
        <v>68</v>
      </c>
      <c r="D73" s="2">
        <v>3.57</v>
      </c>
      <c r="E73" s="3">
        <v>38412.21</v>
      </c>
      <c r="F73" s="2">
        <v>11.95</v>
      </c>
      <c r="G73" s="3">
        <v>55876.02</v>
      </c>
      <c r="H73" s="2">
        <v>8.54</v>
      </c>
      <c r="I73" s="25"/>
    </row>
    <row r="74" spans="1:9" ht="12.75">
      <c r="A74" s="1">
        <v>69</v>
      </c>
      <c r="B74" s="3">
        <v>186126</v>
      </c>
      <c r="C74" s="1" t="s">
        <v>69</v>
      </c>
      <c r="D74" s="2">
        <v>4.29</v>
      </c>
      <c r="E74" s="3">
        <v>34141775.54</v>
      </c>
      <c r="F74" s="2">
        <v>7.27</v>
      </c>
      <c r="G74" s="3">
        <v>4009546.42</v>
      </c>
      <c r="H74" s="2">
        <v>4.6</v>
      </c>
      <c r="I74" s="25"/>
    </row>
    <row r="75" spans="1:9" ht="12.75">
      <c r="A75" s="1">
        <v>70</v>
      </c>
      <c r="B75" s="3">
        <v>1480</v>
      </c>
      <c r="C75" s="1" t="s">
        <v>70</v>
      </c>
      <c r="D75" s="2">
        <v>0</v>
      </c>
      <c r="E75" s="3">
        <v>292416.97</v>
      </c>
      <c r="F75" s="2">
        <v>0</v>
      </c>
      <c r="G75" s="3">
        <v>0</v>
      </c>
      <c r="H75" s="2">
        <v>0</v>
      </c>
      <c r="I75" s="25"/>
    </row>
    <row r="76" spans="1:9" ht="12.75">
      <c r="A76" s="1">
        <v>71</v>
      </c>
      <c r="B76" s="3">
        <v>18936</v>
      </c>
      <c r="C76" s="1" t="s">
        <v>71</v>
      </c>
      <c r="D76" s="2">
        <v>2.48</v>
      </c>
      <c r="E76" s="3">
        <v>4348209.02</v>
      </c>
      <c r="F76" s="2">
        <v>-8.48</v>
      </c>
      <c r="G76" s="3">
        <v>929560.31</v>
      </c>
      <c r="H76" s="2">
        <v>0.55</v>
      </c>
      <c r="I76" s="25"/>
    </row>
    <row r="77" spans="1:9" ht="12.75">
      <c r="A77" s="1">
        <v>72</v>
      </c>
      <c r="B77" s="3">
        <v>6198</v>
      </c>
      <c r="C77" s="1" t="s">
        <v>72</v>
      </c>
      <c r="D77" s="2">
        <v>-2.11</v>
      </c>
      <c r="E77" s="3">
        <v>929642.41</v>
      </c>
      <c r="F77" s="2">
        <v>-9.56</v>
      </c>
      <c r="G77" s="3">
        <v>75239.51</v>
      </c>
      <c r="H77" s="2">
        <v>-2.67</v>
      </c>
      <c r="I77" s="25"/>
    </row>
    <row r="78" spans="1:9" ht="12.75">
      <c r="A78" s="1">
        <v>73</v>
      </c>
      <c r="B78" s="3">
        <v>6168</v>
      </c>
      <c r="C78" s="1" t="s">
        <v>73</v>
      </c>
      <c r="D78" s="2">
        <v>5.43</v>
      </c>
      <c r="E78" s="3">
        <v>978731.29</v>
      </c>
      <c r="F78" s="2">
        <v>11.88</v>
      </c>
      <c r="G78" s="3">
        <v>705440</v>
      </c>
      <c r="H78" s="2">
        <v>8.13</v>
      </c>
      <c r="I78" s="25"/>
    </row>
    <row r="79" spans="1:9" ht="12.75">
      <c r="A79" s="1">
        <v>74</v>
      </c>
      <c r="B79" s="3">
        <v>14831</v>
      </c>
      <c r="C79" s="1" t="s">
        <v>74</v>
      </c>
      <c r="D79" s="2">
        <v>15.66</v>
      </c>
      <c r="E79" s="3">
        <v>3399033.41</v>
      </c>
      <c r="F79" s="2">
        <v>0.25</v>
      </c>
      <c r="G79" s="3">
        <v>1036267.31</v>
      </c>
      <c r="H79" s="2">
        <v>12.06</v>
      </c>
      <c r="I79" s="25"/>
    </row>
    <row r="80" spans="1:9" ht="12.75">
      <c r="A80" s="1">
        <v>75</v>
      </c>
      <c r="B80" s="3">
        <v>5888</v>
      </c>
      <c r="C80" s="1" t="s">
        <v>75</v>
      </c>
      <c r="D80" s="2">
        <v>6.87</v>
      </c>
      <c r="E80" s="3">
        <v>1142106.59</v>
      </c>
      <c r="F80" s="2">
        <v>-3.42</v>
      </c>
      <c r="G80" s="3">
        <v>306326.76</v>
      </c>
      <c r="H80" s="2">
        <v>4.69</v>
      </c>
      <c r="I80" s="25"/>
    </row>
    <row r="81" spans="1:9" ht="12.75">
      <c r="A81" s="1">
        <v>76</v>
      </c>
      <c r="B81" s="3">
        <v>9803</v>
      </c>
      <c r="C81" s="1" t="s">
        <v>76</v>
      </c>
      <c r="D81" s="2">
        <v>27.2</v>
      </c>
      <c r="E81" s="3">
        <v>1376168.7</v>
      </c>
      <c r="F81" s="2">
        <v>10.76</v>
      </c>
      <c r="G81" s="3">
        <v>860538.27</v>
      </c>
      <c r="H81" s="2">
        <v>20.88</v>
      </c>
      <c r="I81" s="25"/>
    </row>
    <row r="82" spans="1:9" ht="12.75">
      <c r="A82" s="1">
        <v>77</v>
      </c>
      <c r="B82" s="3">
        <v>6890</v>
      </c>
      <c r="C82" s="1" t="s">
        <v>77</v>
      </c>
      <c r="D82" s="2">
        <v>-15.47</v>
      </c>
      <c r="E82" s="3">
        <v>1030288.31</v>
      </c>
      <c r="F82" s="2">
        <v>60.64</v>
      </c>
      <c r="G82" s="3">
        <v>277255.96</v>
      </c>
      <c r="H82" s="2">
        <v>0.67</v>
      </c>
      <c r="I82" s="25"/>
    </row>
    <row r="83" spans="1:9" ht="12.75">
      <c r="A83" s="1">
        <v>78</v>
      </c>
      <c r="B83" s="3">
        <v>1558</v>
      </c>
      <c r="C83" s="1" t="s">
        <v>78</v>
      </c>
      <c r="D83" s="2">
        <v>-16.57</v>
      </c>
      <c r="E83" s="3">
        <v>124118.15</v>
      </c>
      <c r="F83" s="2">
        <v>0</v>
      </c>
      <c r="G83" s="3">
        <v>0</v>
      </c>
      <c r="H83" s="2">
        <v>-16.57</v>
      </c>
      <c r="I83" s="25"/>
    </row>
    <row r="84" spans="1:9" ht="12.75">
      <c r="A84" s="1">
        <v>79</v>
      </c>
      <c r="B84" s="3">
        <v>22890</v>
      </c>
      <c r="C84" s="1" t="s">
        <v>79</v>
      </c>
      <c r="D84" s="2">
        <v>1.2</v>
      </c>
      <c r="E84" s="3">
        <v>4536236.21</v>
      </c>
      <c r="F84" s="2">
        <v>-7.98</v>
      </c>
      <c r="G84" s="3">
        <v>1447367.51</v>
      </c>
      <c r="H84" s="2">
        <v>-1.02</v>
      </c>
      <c r="I84" s="25"/>
    </row>
    <row r="85" spans="1:9" ht="12.75">
      <c r="A85" s="1">
        <v>80</v>
      </c>
      <c r="B85" s="3">
        <v>9950</v>
      </c>
      <c r="C85" s="1" t="s">
        <v>80</v>
      </c>
      <c r="D85" s="2">
        <v>8.59</v>
      </c>
      <c r="E85" s="3">
        <v>1767521.69</v>
      </c>
      <c r="F85" s="2">
        <v>-8.21</v>
      </c>
      <c r="G85" s="3">
        <v>504318.07</v>
      </c>
      <c r="H85" s="2">
        <v>4.86</v>
      </c>
      <c r="I85" s="25"/>
    </row>
    <row r="86" spans="1:9" ht="12.75">
      <c r="A86" s="1">
        <v>81</v>
      </c>
      <c r="B86" s="3">
        <v>9734</v>
      </c>
      <c r="C86" s="1" t="s">
        <v>81</v>
      </c>
      <c r="D86" s="2">
        <v>-5.4</v>
      </c>
      <c r="E86" s="3">
        <v>1957088.03</v>
      </c>
      <c r="F86" s="2">
        <v>-5.5</v>
      </c>
      <c r="G86" s="3">
        <v>1074893.83</v>
      </c>
      <c r="H86" s="2">
        <v>-5.44</v>
      </c>
      <c r="I86" s="25"/>
    </row>
    <row r="87" spans="1:9" ht="12.75">
      <c r="A87" s="1">
        <v>82</v>
      </c>
      <c r="B87" s="3">
        <v>1998</v>
      </c>
      <c r="C87" s="1" t="s">
        <v>82</v>
      </c>
      <c r="D87" s="2">
        <v>-6.53</v>
      </c>
      <c r="E87" s="3">
        <v>529944.79</v>
      </c>
      <c r="F87" s="2">
        <v>14.61</v>
      </c>
      <c r="G87" s="3">
        <v>35765.88</v>
      </c>
      <c r="H87" s="2">
        <v>-5.19</v>
      </c>
      <c r="I87" s="25"/>
    </row>
    <row r="88" spans="1:9" ht="12.75">
      <c r="A88" s="1">
        <v>83</v>
      </c>
      <c r="B88" s="3">
        <v>18082</v>
      </c>
      <c r="C88" s="1" t="s">
        <v>83</v>
      </c>
      <c r="D88" s="2">
        <v>-5.65</v>
      </c>
      <c r="E88" s="3">
        <v>2640778.01</v>
      </c>
      <c r="F88" s="2">
        <v>-6.61</v>
      </c>
      <c r="G88" s="3">
        <v>982510.17</v>
      </c>
      <c r="H88" s="2">
        <v>-5.91</v>
      </c>
      <c r="I88" s="25"/>
    </row>
    <row r="89" spans="1:9" ht="12.75">
      <c r="A89" s="1">
        <v>84</v>
      </c>
      <c r="B89" s="3">
        <v>5535</v>
      </c>
      <c r="C89" s="1" t="s">
        <v>84</v>
      </c>
      <c r="D89" s="2">
        <v>27.44</v>
      </c>
      <c r="E89" s="3">
        <v>741623.36</v>
      </c>
      <c r="F89" s="2">
        <v>11.18</v>
      </c>
      <c r="G89" s="3">
        <v>827449.99</v>
      </c>
      <c r="H89" s="2">
        <v>18.87</v>
      </c>
      <c r="I89" s="25"/>
    </row>
    <row r="90" spans="1:9" ht="12.75">
      <c r="A90" s="1">
        <v>85</v>
      </c>
      <c r="B90" s="1">
        <v>130</v>
      </c>
      <c r="C90" s="1" t="s">
        <v>85</v>
      </c>
      <c r="D90" s="2">
        <v>2.38</v>
      </c>
      <c r="E90" s="3">
        <v>71901.36</v>
      </c>
      <c r="F90" s="2">
        <v>0</v>
      </c>
      <c r="G90" s="3">
        <v>0</v>
      </c>
      <c r="H90" s="2">
        <v>2.38</v>
      </c>
      <c r="I90" s="25"/>
    </row>
    <row r="91" spans="1:9" ht="12.75">
      <c r="A91" s="1">
        <v>86</v>
      </c>
      <c r="B91" s="1">
        <v>193</v>
      </c>
      <c r="C91" s="1" t="s">
        <v>86</v>
      </c>
      <c r="D91" s="2">
        <v>13.5</v>
      </c>
      <c r="E91" s="3">
        <v>47172.82</v>
      </c>
      <c r="F91" s="2">
        <v>36.63</v>
      </c>
      <c r="G91" s="3">
        <v>11367.48</v>
      </c>
      <c r="H91" s="2">
        <v>17.99</v>
      </c>
      <c r="I91" s="25"/>
    </row>
    <row r="92" spans="1:9" ht="12.75">
      <c r="A92" s="1">
        <v>87</v>
      </c>
      <c r="B92" s="1">
        <v>165</v>
      </c>
      <c r="C92" s="1" t="s">
        <v>87</v>
      </c>
      <c r="D92" s="2">
        <v>34.21</v>
      </c>
      <c r="E92" s="3">
        <v>70499.32</v>
      </c>
      <c r="F92" s="2">
        <v>-11.92</v>
      </c>
      <c r="G92" s="3">
        <v>3485.75</v>
      </c>
      <c r="H92" s="2">
        <v>32.04</v>
      </c>
      <c r="I92" s="25"/>
    </row>
    <row r="93" spans="1:9" ht="12.75">
      <c r="A93" s="1">
        <v>88</v>
      </c>
      <c r="B93" s="1">
        <v>171</v>
      </c>
      <c r="C93" s="1" t="s">
        <v>88</v>
      </c>
      <c r="D93" s="2">
        <v>-15.38</v>
      </c>
      <c r="E93" s="3">
        <v>8565.98</v>
      </c>
      <c r="F93" s="2">
        <v>61.24</v>
      </c>
      <c r="G93" s="3">
        <v>19725.87</v>
      </c>
      <c r="H93" s="2">
        <v>38.04</v>
      </c>
      <c r="I93" s="25"/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6" t="s">
        <v>90</v>
      </c>
      <c r="B95" s="36"/>
      <c r="C95" s="36"/>
      <c r="D95" s="9">
        <v>3.240908708435238</v>
      </c>
      <c r="E95" s="10">
        <v>117422572.26</v>
      </c>
      <c r="F95" s="9">
        <v>2.2831352452568088</v>
      </c>
      <c r="G95" s="10">
        <v>31207264.340000004</v>
      </c>
      <c r="H95" s="9">
        <v>3.039808509935481</v>
      </c>
      <c r="I95" s="26"/>
      <c r="J95" s="27"/>
      <c r="K95" s="27"/>
      <c r="L95" s="28"/>
    </row>
    <row r="96" ht="12.75">
      <c r="D96" s="2"/>
    </row>
    <row r="97" ht="12.75">
      <c r="D97" s="2"/>
    </row>
    <row r="98" spans="1:8" ht="17.25">
      <c r="A98" s="37" t="s">
        <v>98</v>
      </c>
      <c r="B98" s="37"/>
      <c r="C98" s="37"/>
      <c r="D98" s="37"/>
      <c r="E98" s="37"/>
      <c r="F98" s="37"/>
      <c r="G98" s="37"/>
      <c r="H98" s="37"/>
    </row>
    <row r="99" spans="1:8" ht="17.25">
      <c r="A99" s="37" t="s">
        <v>100</v>
      </c>
      <c r="B99" s="37"/>
      <c r="C99" s="37"/>
      <c r="D99" s="37"/>
      <c r="E99" s="37"/>
      <c r="F99" s="37"/>
      <c r="G99" s="37"/>
      <c r="H99" s="37"/>
    </row>
    <row r="100" ht="13.5" thickBot="1"/>
    <row r="101" spans="1:8" ht="12.75">
      <c r="A101" s="11"/>
      <c r="B101" s="12"/>
      <c r="C101" s="13"/>
      <c r="D101" s="31" t="s">
        <v>91</v>
      </c>
      <c r="E101" s="32"/>
      <c r="F101" s="31" t="s">
        <v>92</v>
      </c>
      <c r="G101" s="32"/>
      <c r="H101" s="2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20" t="s">
        <v>93</v>
      </c>
    </row>
    <row r="103" spans="1:9" ht="9.75">
      <c r="A103" s="16">
        <v>32</v>
      </c>
      <c r="B103" s="3">
        <v>1000</v>
      </c>
      <c r="C103" s="6" t="s">
        <v>103</v>
      </c>
      <c r="D103" s="2">
        <v>6.430335290003248</v>
      </c>
      <c r="E103" s="3">
        <v>2430702.95</v>
      </c>
      <c r="F103" s="2">
        <v>20.693964534488682</v>
      </c>
      <c r="G103" s="3">
        <v>592359.71</v>
      </c>
      <c r="H103" s="2">
        <v>9.225249002711708</v>
      </c>
      <c r="I103" s="29"/>
    </row>
    <row r="104" spans="1:9" ht="9.75">
      <c r="A104" s="16">
        <v>22</v>
      </c>
      <c r="B104" s="3">
        <v>5000</v>
      </c>
      <c r="C104" s="6" t="s">
        <v>104</v>
      </c>
      <c r="D104" s="2">
        <v>-6.591762705539124</v>
      </c>
      <c r="E104" s="3">
        <v>7418335.740000002</v>
      </c>
      <c r="F104" s="2">
        <v>5.328713531233565</v>
      </c>
      <c r="G104" s="3">
        <v>1585737.76</v>
      </c>
      <c r="H104" s="2">
        <v>-4.492407420863454</v>
      </c>
      <c r="I104" s="29"/>
    </row>
    <row r="105" spans="1:9" ht="9.75">
      <c r="A105" s="16">
        <v>16</v>
      </c>
      <c r="B105" s="3">
        <v>10000</v>
      </c>
      <c r="C105" s="6" t="s">
        <v>105</v>
      </c>
      <c r="D105" s="2">
        <v>3.160717647635136</v>
      </c>
      <c r="E105" s="3">
        <v>18359952.509999994</v>
      </c>
      <c r="F105" s="2">
        <v>13.03147411171089</v>
      </c>
      <c r="G105" s="3">
        <v>6086347.55</v>
      </c>
      <c r="H105" s="2">
        <v>5.618220593861108</v>
      </c>
      <c r="I105" s="29"/>
    </row>
    <row r="106" spans="1:9" ht="9.75">
      <c r="A106" s="16">
        <v>12</v>
      </c>
      <c r="B106" s="3">
        <v>20000</v>
      </c>
      <c r="C106" s="6" t="s">
        <v>106</v>
      </c>
      <c r="D106" s="2">
        <v>7.982488535333832</v>
      </c>
      <c r="E106" s="3">
        <v>32043340.360000007</v>
      </c>
      <c r="F106" s="2">
        <v>0.5535804848657954</v>
      </c>
      <c r="G106" s="3">
        <v>11201558.84</v>
      </c>
      <c r="H106" s="2">
        <v>6.058207240113069</v>
      </c>
      <c r="I106" s="29"/>
    </row>
    <row r="107" spans="1:9" ht="9.75">
      <c r="A107" s="16">
        <v>5</v>
      </c>
      <c r="B107" s="3">
        <v>100000</v>
      </c>
      <c r="C107" s="6" t="s">
        <v>107</v>
      </c>
      <c r="D107" s="2">
        <v>-2.017456604072691</v>
      </c>
      <c r="E107" s="3">
        <v>23028465.16000001</v>
      </c>
      <c r="F107" s="2">
        <v>-8.293407496551929</v>
      </c>
      <c r="G107" s="3">
        <v>7731714.060000002</v>
      </c>
      <c r="H107" s="2">
        <v>-3.594946039625182</v>
      </c>
      <c r="I107" s="29"/>
    </row>
    <row r="108" spans="1:9" ht="9.75">
      <c r="A108" s="17">
        <v>1</v>
      </c>
      <c r="B108" s="3">
        <v>200000</v>
      </c>
      <c r="C108" s="6" t="s">
        <v>108</v>
      </c>
      <c r="D108" s="5">
        <v>4.29</v>
      </c>
      <c r="E108" s="7">
        <v>34141775.53999999</v>
      </c>
      <c r="F108" s="5">
        <v>7.27</v>
      </c>
      <c r="G108" s="7">
        <v>4009546.42</v>
      </c>
      <c r="H108" s="5">
        <v>4.603185696268336</v>
      </c>
      <c r="I108" s="29"/>
    </row>
    <row r="109" spans="1:9" ht="9.75">
      <c r="A109" s="17">
        <v>88</v>
      </c>
      <c r="D109" s="2">
        <v>3.240908708435238</v>
      </c>
      <c r="E109" s="3">
        <v>117422572.26</v>
      </c>
      <c r="F109" s="2">
        <v>2.2831352452568088</v>
      </c>
      <c r="G109" s="3">
        <v>31207264.340000004</v>
      </c>
      <c r="H109" s="2">
        <v>3.039808509935481</v>
      </c>
      <c r="I109" s="29"/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8" ht="17.25">
      <c r="A112" s="37" t="s">
        <v>98</v>
      </c>
      <c r="B112" s="37"/>
      <c r="C112" s="37"/>
      <c r="D112" s="37"/>
      <c r="E112" s="37"/>
      <c r="F112" s="37"/>
      <c r="G112" s="37"/>
      <c r="H112" s="37"/>
    </row>
    <row r="113" spans="1:8" ht="17.25">
      <c r="A113" s="37" t="s">
        <v>100</v>
      </c>
      <c r="B113" s="37"/>
      <c r="C113" s="37"/>
      <c r="D113" s="37"/>
      <c r="E113" s="37"/>
      <c r="F113" s="37"/>
      <c r="G113" s="37"/>
      <c r="H113" s="37"/>
    </row>
    <row r="115" spans="1:8" ht="15">
      <c r="A115" s="38" t="s">
        <v>96</v>
      </c>
      <c r="B115" s="38"/>
      <c r="C115" s="38"/>
      <c r="D115" s="38"/>
      <c r="E115" s="38"/>
      <c r="F115" s="38"/>
      <c r="G115" s="38"/>
      <c r="H115" s="38"/>
    </row>
    <row r="117" spans="1:3" ht="12.75">
      <c r="A117" s="1">
        <v>0</v>
      </c>
      <c r="B117" s="1">
        <v>1</v>
      </c>
      <c r="C117" s="1" t="e">
        <v>#N/A</v>
      </c>
    </row>
    <row r="118" spans="1:3" ht="12.75">
      <c r="A118" s="1">
        <v>0</v>
      </c>
      <c r="B118" s="1">
        <v>2</v>
      </c>
      <c r="C118" s="1" t="e">
        <v>#N/A</v>
      </c>
    </row>
    <row r="119" spans="1:3" ht="12.75">
      <c r="A119" s="1">
        <v>0</v>
      </c>
      <c r="B119" s="1">
        <v>3</v>
      </c>
      <c r="C119" s="1" t="e">
        <v>#N/A</v>
      </c>
    </row>
    <row r="120" spans="1:3" ht="12.75">
      <c r="A120" s="1">
        <v>0</v>
      </c>
      <c r="B120" s="1">
        <v>4</v>
      </c>
      <c r="C120" s="1" t="e">
        <v>#N/A</v>
      </c>
    </row>
    <row r="121" spans="1:3" ht="12.75">
      <c r="A121" s="1">
        <v>0</v>
      </c>
      <c r="B121" s="1">
        <v>5</v>
      </c>
      <c r="C121" s="1" t="e">
        <v>#N/A</v>
      </c>
    </row>
    <row r="122" spans="1:3" ht="12.75">
      <c r="A122" s="1">
        <v>0</v>
      </c>
      <c r="B122" s="1">
        <v>6</v>
      </c>
      <c r="C122" s="1" t="e">
        <v>#N/A</v>
      </c>
    </row>
    <row r="123" spans="1:3" ht="12.75">
      <c r="A123" s="1">
        <v>0</v>
      </c>
      <c r="B123" s="1">
        <v>7</v>
      </c>
      <c r="C123" s="1" t="e">
        <v>#N/A</v>
      </c>
    </row>
    <row r="124" spans="1:3" ht="12.75">
      <c r="A124" s="1">
        <v>0</v>
      </c>
      <c r="B124" s="1">
        <v>8</v>
      </c>
      <c r="C124" s="1" t="e">
        <v>#N/A</v>
      </c>
    </row>
    <row r="125" spans="1:3" ht="12.75">
      <c r="A125" s="1">
        <v>0</v>
      </c>
      <c r="B125" s="1">
        <v>9</v>
      </c>
      <c r="C125" s="1" t="e">
        <v>#N/A</v>
      </c>
    </row>
    <row r="126" spans="1:3" ht="12.75">
      <c r="A126" s="1">
        <v>0</v>
      </c>
      <c r="B126" s="1">
        <v>10</v>
      </c>
      <c r="C126" s="1" t="e">
        <v>#N/A</v>
      </c>
    </row>
    <row r="127" spans="1:3" ht="12.75">
      <c r="A127" s="1">
        <v>0</v>
      </c>
      <c r="B127" s="1">
        <v>11</v>
      </c>
      <c r="C127" s="1" t="e">
        <v>#N/A</v>
      </c>
    </row>
    <row r="128" spans="1:3" ht="12.75">
      <c r="A128" s="1">
        <v>0</v>
      </c>
      <c r="B128" s="1">
        <v>12</v>
      </c>
      <c r="C128" s="1" t="e">
        <v>#N/A</v>
      </c>
    </row>
    <row r="129" spans="1:3" ht="12.75">
      <c r="A129" s="1">
        <v>0</v>
      </c>
      <c r="B129" s="1">
        <v>13</v>
      </c>
      <c r="C129" s="1" t="e">
        <v>#N/A</v>
      </c>
    </row>
    <row r="130" spans="1:3" ht="12.75">
      <c r="A130" s="1">
        <v>0</v>
      </c>
      <c r="B130" s="1">
        <v>14</v>
      </c>
      <c r="C130" s="1" t="e">
        <v>#N/A</v>
      </c>
    </row>
    <row r="131" spans="1:3" ht="12.75">
      <c r="A131" s="1">
        <v>0</v>
      </c>
      <c r="B131" s="1">
        <v>15</v>
      </c>
      <c r="C131" s="1" t="e">
        <v>#N/A</v>
      </c>
    </row>
    <row r="132" spans="1:3" ht="12.75">
      <c r="A132" s="1">
        <v>0</v>
      </c>
      <c r="B132" s="1">
        <v>16</v>
      </c>
      <c r="C132" s="1" t="e">
        <v>#N/A</v>
      </c>
    </row>
    <row r="133" spans="1:3" ht="12.75">
      <c r="A133" s="1">
        <v>0</v>
      </c>
      <c r="B133" s="1">
        <v>17</v>
      </c>
      <c r="C133" s="1" t="e">
        <v>#N/A</v>
      </c>
    </row>
    <row r="134" spans="1:3" ht="12.75">
      <c r="A134" s="1">
        <v>0</v>
      </c>
      <c r="B134" s="1">
        <v>18</v>
      </c>
      <c r="C134" s="1" t="e">
        <v>#N/A</v>
      </c>
    </row>
    <row r="135" spans="1:3" ht="12.75">
      <c r="A135" s="1">
        <v>0</v>
      </c>
      <c r="B135" s="1">
        <v>19</v>
      </c>
      <c r="C135" s="1" t="e">
        <v>#N/A</v>
      </c>
    </row>
    <row r="136" spans="1:3" ht="12.75">
      <c r="A136" s="1">
        <v>0</v>
      </c>
      <c r="B136" s="1">
        <v>20</v>
      </c>
      <c r="C136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55">
      <selection activeCell="H74" sqref="H74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customWidth="1"/>
    <col min="12" max="12" width="11.57421875" style="24" customWidth="1"/>
    <col min="13" max="16384" width="11.421875" style="1" customWidth="1"/>
  </cols>
  <sheetData>
    <row r="1" spans="1:8" ht="17.25">
      <c r="A1" s="37" t="s">
        <v>98</v>
      </c>
      <c r="B1" s="37"/>
      <c r="C1" s="37"/>
      <c r="D1" s="37"/>
      <c r="E1" s="37"/>
      <c r="F1" s="37"/>
      <c r="G1" s="37"/>
      <c r="H1" s="37"/>
    </row>
    <row r="2" spans="1:8" ht="17.25">
      <c r="A2" s="37" t="s">
        <v>99</v>
      </c>
      <c r="B2" s="37"/>
      <c r="C2" s="37"/>
      <c r="D2" s="37"/>
      <c r="E2" s="37"/>
      <c r="F2" s="37"/>
      <c r="G2" s="37"/>
      <c r="H2" s="37"/>
    </row>
    <row r="3" ht="13.5" thickBot="1"/>
    <row r="4" spans="1:8" ht="12.75">
      <c r="A4" s="11"/>
      <c r="B4" s="12"/>
      <c r="C4" s="13"/>
      <c r="D4" s="31" t="s">
        <v>91</v>
      </c>
      <c r="E4" s="32"/>
      <c r="F4" s="31" t="s">
        <v>92</v>
      </c>
      <c r="G4" s="32"/>
      <c r="H4" s="21"/>
    </row>
    <row r="5" spans="1:8" ht="13.5" thickBot="1">
      <c r="A5" s="33" t="s">
        <v>1</v>
      </c>
      <c r="B5" s="34"/>
      <c r="C5" s="35"/>
      <c r="D5" s="15" t="s">
        <v>94</v>
      </c>
      <c r="E5" s="14" t="s">
        <v>95</v>
      </c>
      <c r="F5" s="15" t="s">
        <v>94</v>
      </c>
      <c r="G5" s="14" t="s">
        <v>95</v>
      </c>
      <c r="H5" s="20" t="s">
        <v>93</v>
      </c>
    </row>
    <row r="6" spans="1:9" ht="12.75">
      <c r="A6" s="1">
        <v>1</v>
      </c>
      <c r="B6" s="1">
        <v>329</v>
      </c>
      <c r="C6" s="1" t="s">
        <v>2</v>
      </c>
      <c r="D6" s="2">
        <v>-7.8</v>
      </c>
      <c r="E6" s="3">
        <v>16950.3</v>
      </c>
      <c r="F6" s="2">
        <v>-28.87</v>
      </c>
      <c r="G6" s="3">
        <v>8146.94</v>
      </c>
      <c r="H6" s="2">
        <v>-14.64</v>
      </c>
      <c r="I6" s="25"/>
    </row>
    <row r="7" spans="1:9" ht="12.75">
      <c r="A7" s="1">
        <v>2</v>
      </c>
      <c r="B7" s="1">
        <v>471</v>
      </c>
      <c r="C7" s="1" t="s">
        <v>3</v>
      </c>
      <c r="D7" s="2">
        <v>32.3</v>
      </c>
      <c r="E7" s="3">
        <v>199031.4</v>
      </c>
      <c r="F7" s="2">
        <v>-20.36</v>
      </c>
      <c r="G7" s="3">
        <v>50612.01</v>
      </c>
      <c r="H7" s="2">
        <v>21.62</v>
      </c>
      <c r="I7" s="25"/>
    </row>
    <row r="8" spans="1:9" ht="12.75">
      <c r="A8" s="1">
        <v>3</v>
      </c>
      <c r="B8" s="1">
        <v>775</v>
      </c>
      <c r="C8" s="1" t="s">
        <v>4</v>
      </c>
      <c r="D8" s="2">
        <v>-24.09</v>
      </c>
      <c r="E8" s="3">
        <v>350901.99</v>
      </c>
      <c r="F8" s="2">
        <v>-7.64</v>
      </c>
      <c r="G8" s="3">
        <v>65927.64</v>
      </c>
      <c r="H8" s="2">
        <v>-21.49</v>
      </c>
      <c r="I8" s="25"/>
    </row>
    <row r="9" spans="1:9" ht="12.75">
      <c r="A9" s="1">
        <v>4</v>
      </c>
      <c r="B9" s="1">
        <v>327</v>
      </c>
      <c r="C9" s="1" t="s">
        <v>5</v>
      </c>
      <c r="D9" s="2">
        <v>-1.02</v>
      </c>
      <c r="E9" s="3">
        <v>123195.78</v>
      </c>
      <c r="F9" s="2">
        <v>20.3</v>
      </c>
      <c r="G9" s="3">
        <v>57304.5</v>
      </c>
      <c r="H9" s="2">
        <v>5.75</v>
      </c>
      <c r="I9" s="25"/>
    </row>
    <row r="10" spans="1:9" ht="12.75">
      <c r="A10" s="1">
        <v>5</v>
      </c>
      <c r="B10" s="3">
        <v>1744</v>
      </c>
      <c r="C10" s="1" t="s">
        <v>6</v>
      </c>
      <c r="D10" s="2">
        <v>-10.04</v>
      </c>
      <c r="E10" s="3">
        <v>183739.17</v>
      </c>
      <c r="F10" s="2">
        <v>-27.5</v>
      </c>
      <c r="G10" s="3">
        <v>149879.32</v>
      </c>
      <c r="H10" s="2">
        <v>-17.88</v>
      </c>
      <c r="I10" s="25"/>
    </row>
    <row r="11" spans="1:9" ht="12.75">
      <c r="A11" s="1">
        <v>6</v>
      </c>
      <c r="B11" s="1">
        <v>373</v>
      </c>
      <c r="C11" s="1" t="s">
        <v>7</v>
      </c>
      <c r="D11" s="2">
        <v>7.6</v>
      </c>
      <c r="E11" s="3">
        <v>90357.09</v>
      </c>
      <c r="F11" s="2">
        <v>-8.7</v>
      </c>
      <c r="G11" s="3">
        <v>42925.35</v>
      </c>
      <c r="H11" s="2">
        <v>2.35</v>
      </c>
      <c r="I11" s="25"/>
    </row>
    <row r="12" spans="1:9" ht="12.75">
      <c r="A12" s="1">
        <v>7</v>
      </c>
      <c r="B12" s="1">
        <v>400</v>
      </c>
      <c r="C12" s="1" t="s">
        <v>8</v>
      </c>
      <c r="D12" s="2">
        <v>1.41</v>
      </c>
      <c r="E12" s="3">
        <v>109117.26</v>
      </c>
      <c r="F12" s="2">
        <v>0</v>
      </c>
      <c r="G12" s="3">
        <v>8323.17</v>
      </c>
      <c r="H12" s="2">
        <v>1.31</v>
      </c>
      <c r="I12" s="25"/>
    </row>
    <row r="13" spans="1:9" ht="12.75">
      <c r="A13" s="1">
        <v>8</v>
      </c>
      <c r="B13" s="1">
        <v>968</v>
      </c>
      <c r="C13" s="1" t="s">
        <v>9</v>
      </c>
      <c r="D13" s="2">
        <v>3.64</v>
      </c>
      <c r="E13" s="3">
        <v>290855.03</v>
      </c>
      <c r="F13" s="2">
        <v>0</v>
      </c>
      <c r="G13" s="3">
        <v>26299.43</v>
      </c>
      <c r="H13" s="2">
        <v>3.34</v>
      </c>
      <c r="I13" s="25"/>
    </row>
    <row r="14" spans="1:9" ht="12.75">
      <c r="A14" s="1">
        <v>9</v>
      </c>
      <c r="B14" s="3">
        <v>14655</v>
      </c>
      <c r="C14" s="1" t="s">
        <v>10</v>
      </c>
      <c r="D14" s="2">
        <v>37.73</v>
      </c>
      <c r="E14" s="3">
        <v>3505445.79</v>
      </c>
      <c r="F14" s="2">
        <v>-8.55</v>
      </c>
      <c r="G14" s="3">
        <v>2656230.73</v>
      </c>
      <c r="H14" s="2">
        <v>17.78</v>
      </c>
      <c r="I14" s="25"/>
    </row>
    <row r="15" spans="1:9" ht="12.75">
      <c r="A15" s="1">
        <v>10</v>
      </c>
      <c r="B15" s="3">
        <v>1893</v>
      </c>
      <c r="C15" s="1" t="s">
        <v>11</v>
      </c>
      <c r="D15" s="2">
        <v>29.84</v>
      </c>
      <c r="E15" s="3">
        <v>181621.78</v>
      </c>
      <c r="F15" s="2">
        <v>3.12</v>
      </c>
      <c r="G15" s="3">
        <v>150976.72</v>
      </c>
      <c r="H15" s="2">
        <v>17.71</v>
      </c>
      <c r="I15" s="25"/>
    </row>
    <row r="16" spans="1:9" ht="12.75">
      <c r="A16" s="1">
        <v>11</v>
      </c>
      <c r="B16" s="3">
        <v>2193</v>
      </c>
      <c r="C16" s="1" t="s">
        <v>12</v>
      </c>
      <c r="D16" s="2">
        <v>0.59</v>
      </c>
      <c r="E16" s="3">
        <v>329695.19</v>
      </c>
      <c r="F16" s="2">
        <v>-15.93</v>
      </c>
      <c r="G16" s="3">
        <v>162688.5</v>
      </c>
      <c r="H16" s="2">
        <v>-4.87</v>
      </c>
      <c r="I16" s="25"/>
    </row>
    <row r="17" spans="1:9" ht="12.75">
      <c r="A17" s="1">
        <v>12</v>
      </c>
      <c r="B17" s="1">
        <v>217</v>
      </c>
      <c r="C17" s="1" t="s">
        <v>13</v>
      </c>
      <c r="D17" s="2">
        <v>44.1</v>
      </c>
      <c r="E17" s="3">
        <v>242646.86</v>
      </c>
      <c r="F17" s="2">
        <v>2.94</v>
      </c>
      <c r="G17" s="3">
        <v>72762.19</v>
      </c>
      <c r="H17" s="2">
        <v>34.61</v>
      </c>
      <c r="I17" s="25"/>
    </row>
    <row r="18" spans="1:9" ht="12.75">
      <c r="A18" s="1">
        <v>13</v>
      </c>
      <c r="B18" s="3">
        <v>6995</v>
      </c>
      <c r="C18" s="1" t="s">
        <v>14</v>
      </c>
      <c r="D18" s="2">
        <v>7.38</v>
      </c>
      <c r="E18" s="3">
        <v>1110934.54</v>
      </c>
      <c r="F18" s="2">
        <v>-21.53</v>
      </c>
      <c r="G18" s="3">
        <v>618115.71</v>
      </c>
      <c r="H18" s="2">
        <v>-2.95</v>
      </c>
      <c r="I18" s="25"/>
    </row>
    <row r="19" spans="1:9" ht="12.75">
      <c r="A19" s="1">
        <v>14</v>
      </c>
      <c r="B19" s="3">
        <v>1523</v>
      </c>
      <c r="C19" s="1" t="s">
        <v>15</v>
      </c>
      <c r="D19" s="2">
        <v>-2.9</v>
      </c>
      <c r="E19" s="3">
        <v>335571.96</v>
      </c>
      <c r="F19" s="2">
        <v>-25.59</v>
      </c>
      <c r="G19" s="3">
        <v>138102.43</v>
      </c>
      <c r="H19" s="2">
        <v>-9.52</v>
      </c>
      <c r="I19" s="25"/>
    </row>
    <row r="20" spans="1:9" ht="12.75">
      <c r="A20" s="1">
        <v>15</v>
      </c>
      <c r="B20" s="3">
        <v>1700</v>
      </c>
      <c r="C20" s="1" t="s">
        <v>16</v>
      </c>
      <c r="D20" s="2">
        <v>-4.36</v>
      </c>
      <c r="E20" s="3">
        <v>424557.62</v>
      </c>
      <c r="F20" s="2">
        <v>-16.59</v>
      </c>
      <c r="G20" s="3">
        <v>113144.65</v>
      </c>
      <c r="H20" s="2">
        <v>-6.93</v>
      </c>
      <c r="I20" s="25"/>
    </row>
    <row r="21" spans="1:9" ht="12.75">
      <c r="A21" s="1">
        <v>16</v>
      </c>
      <c r="B21" s="3">
        <v>2039</v>
      </c>
      <c r="C21" s="1" t="s">
        <v>17</v>
      </c>
      <c r="D21" s="2">
        <v>-2.09</v>
      </c>
      <c r="E21" s="3">
        <v>278049.31</v>
      </c>
      <c r="F21" s="2">
        <v>-6.13</v>
      </c>
      <c r="G21" s="3">
        <v>39599.22</v>
      </c>
      <c r="H21" s="2">
        <v>-2.59</v>
      </c>
      <c r="I21" s="25"/>
    </row>
    <row r="22" spans="1:9" ht="12.75">
      <c r="A22" s="1">
        <v>17</v>
      </c>
      <c r="B22" s="3">
        <v>11480</v>
      </c>
      <c r="C22" s="1" t="s">
        <v>18</v>
      </c>
      <c r="D22" s="2">
        <v>15.91</v>
      </c>
      <c r="E22" s="3">
        <v>2962141.95</v>
      </c>
      <c r="F22" s="2">
        <v>-1.15</v>
      </c>
      <c r="G22" s="3">
        <v>1574866.53</v>
      </c>
      <c r="H22" s="2">
        <v>9.99</v>
      </c>
      <c r="I22" s="25"/>
    </row>
    <row r="23" spans="1:9" ht="12.75">
      <c r="A23" s="1">
        <v>18</v>
      </c>
      <c r="B23" s="3">
        <v>14580</v>
      </c>
      <c r="C23" s="1" t="s">
        <v>19</v>
      </c>
      <c r="D23" s="2">
        <v>3.21</v>
      </c>
      <c r="E23" s="3">
        <v>2874217.94</v>
      </c>
      <c r="F23" s="2">
        <v>-29.02</v>
      </c>
      <c r="G23" s="3">
        <v>1639894.14</v>
      </c>
      <c r="H23" s="2">
        <v>-8.5</v>
      </c>
      <c r="I23" s="25"/>
    </row>
    <row r="24" spans="1:9" ht="12.75">
      <c r="A24" s="1">
        <v>19</v>
      </c>
      <c r="B24" s="3">
        <v>13812</v>
      </c>
      <c r="C24" s="1" t="s">
        <v>20</v>
      </c>
      <c r="D24" s="2">
        <v>4.78</v>
      </c>
      <c r="E24" s="3">
        <v>3265797.23</v>
      </c>
      <c r="F24" s="2">
        <v>1.03</v>
      </c>
      <c r="G24" s="3">
        <v>681910.65</v>
      </c>
      <c r="H24" s="2">
        <v>4.13</v>
      </c>
      <c r="I24" s="25"/>
    </row>
    <row r="25" spans="1:9" ht="12.75">
      <c r="A25" s="1">
        <v>20</v>
      </c>
      <c r="B25" s="1">
        <v>167</v>
      </c>
      <c r="C25" s="1" t="s">
        <v>21</v>
      </c>
      <c r="D25" s="2">
        <v>8.98</v>
      </c>
      <c r="E25" s="3">
        <v>66177.55</v>
      </c>
      <c r="F25" s="2">
        <v>26</v>
      </c>
      <c r="G25" s="3">
        <v>16962.69</v>
      </c>
      <c r="H25" s="2">
        <v>12.46</v>
      </c>
      <c r="I25" s="25"/>
    </row>
    <row r="26" spans="1:9" ht="12.75">
      <c r="A26" s="1">
        <v>21</v>
      </c>
      <c r="B26" s="1">
        <v>260</v>
      </c>
      <c r="C26" s="1" t="s">
        <v>22</v>
      </c>
      <c r="D26" s="2">
        <v>8.81</v>
      </c>
      <c r="E26" s="3">
        <v>94680.62</v>
      </c>
      <c r="F26" s="2">
        <v>0.41</v>
      </c>
      <c r="G26" s="3">
        <v>76204</v>
      </c>
      <c r="H26" s="2">
        <v>5.06</v>
      </c>
      <c r="I26" s="25"/>
    </row>
    <row r="27" spans="1:9" ht="12.75">
      <c r="A27" s="1">
        <v>22</v>
      </c>
      <c r="B27" s="3">
        <v>1056</v>
      </c>
      <c r="C27" s="1" t="s">
        <v>23</v>
      </c>
      <c r="D27" s="2">
        <v>-8.73</v>
      </c>
      <c r="E27" s="3">
        <v>188462.78</v>
      </c>
      <c r="F27" s="2">
        <v>-11.32</v>
      </c>
      <c r="G27" s="3">
        <v>43875.29</v>
      </c>
      <c r="H27" s="2">
        <v>-9.22</v>
      </c>
      <c r="I27" s="25"/>
    </row>
    <row r="28" spans="1:9" ht="12.75">
      <c r="A28" s="1">
        <v>23</v>
      </c>
      <c r="B28" s="1">
        <v>568</v>
      </c>
      <c r="C28" s="1" t="s">
        <v>24</v>
      </c>
      <c r="D28" s="2">
        <v>1.99</v>
      </c>
      <c r="E28" s="3">
        <v>140488.77</v>
      </c>
      <c r="F28" s="2">
        <v>-0.98</v>
      </c>
      <c r="G28" s="3">
        <v>34630.33</v>
      </c>
      <c r="H28" s="2">
        <v>1.4</v>
      </c>
      <c r="I28" s="25"/>
    </row>
    <row r="29" spans="1:9" ht="12.75">
      <c r="A29" s="1">
        <v>24</v>
      </c>
      <c r="B29" s="1">
        <v>524</v>
      </c>
      <c r="C29" s="1" t="s">
        <v>0</v>
      </c>
      <c r="D29" s="2">
        <v>2.69</v>
      </c>
      <c r="E29" s="3">
        <v>151340.08</v>
      </c>
      <c r="F29" s="2">
        <v>4.03</v>
      </c>
      <c r="G29" s="3">
        <v>19443.96</v>
      </c>
      <c r="H29" s="2">
        <v>2.84</v>
      </c>
      <c r="I29" s="25"/>
    </row>
    <row r="30" spans="1:9" ht="12.75">
      <c r="A30" s="1">
        <v>25</v>
      </c>
      <c r="B30" s="3">
        <v>1527</v>
      </c>
      <c r="C30" s="1" t="s">
        <v>25</v>
      </c>
      <c r="D30" s="2">
        <v>29.84</v>
      </c>
      <c r="E30" s="3">
        <v>259851.63</v>
      </c>
      <c r="F30" s="2">
        <v>19.27</v>
      </c>
      <c r="G30" s="3">
        <v>87972.95</v>
      </c>
      <c r="H30" s="2">
        <v>27.17</v>
      </c>
      <c r="I30" s="25"/>
    </row>
    <row r="31" spans="1:9" ht="12.75">
      <c r="A31" s="1">
        <v>26</v>
      </c>
      <c r="B31" s="1">
        <v>263</v>
      </c>
      <c r="C31" s="1" t="s">
        <v>26</v>
      </c>
      <c r="D31" s="2">
        <v>0</v>
      </c>
      <c r="E31" s="3">
        <v>76859.37</v>
      </c>
      <c r="F31" s="2">
        <v>0</v>
      </c>
      <c r="G31" s="3">
        <v>0</v>
      </c>
      <c r="H31" s="2">
        <v>0</v>
      </c>
      <c r="I31" s="25"/>
    </row>
    <row r="32" spans="1:9" ht="12.75">
      <c r="A32" s="1">
        <v>27</v>
      </c>
      <c r="B32" s="3">
        <v>3656</v>
      </c>
      <c r="C32" s="1" t="s">
        <v>27</v>
      </c>
      <c r="D32" s="2">
        <v>-3.28</v>
      </c>
      <c r="E32" s="3">
        <v>807321.07</v>
      </c>
      <c r="F32" s="2">
        <v>-14.45</v>
      </c>
      <c r="G32" s="3">
        <v>316707.01</v>
      </c>
      <c r="H32" s="2">
        <v>-6.43</v>
      </c>
      <c r="I32" s="25"/>
    </row>
    <row r="33" spans="1:9" ht="12.75">
      <c r="A33" s="1">
        <v>28</v>
      </c>
      <c r="B33" s="3">
        <v>2997</v>
      </c>
      <c r="C33" s="1" t="s">
        <v>28</v>
      </c>
      <c r="D33" s="2"/>
      <c r="E33" s="3"/>
      <c r="F33" s="2"/>
      <c r="G33" s="3"/>
      <c r="H33" s="2"/>
      <c r="I33" s="25"/>
    </row>
    <row r="34" spans="1:9" ht="12.75">
      <c r="A34" s="1">
        <v>29</v>
      </c>
      <c r="B34" s="3">
        <v>5450</v>
      </c>
      <c r="C34" s="1" t="s">
        <v>29</v>
      </c>
      <c r="D34" s="2">
        <v>14.45</v>
      </c>
      <c r="E34" s="3">
        <v>1180666.43</v>
      </c>
      <c r="F34" s="2">
        <v>61.38</v>
      </c>
      <c r="G34" s="3">
        <v>450470.8</v>
      </c>
      <c r="H34" s="2">
        <v>27.41</v>
      </c>
      <c r="I34" s="25"/>
    </row>
    <row r="35" spans="1:9" ht="12.75">
      <c r="A35" s="1">
        <v>30</v>
      </c>
      <c r="B35" s="3">
        <v>27440</v>
      </c>
      <c r="C35" s="1" t="s">
        <v>30</v>
      </c>
      <c r="D35" s="2">
        <v>-3.98</v>
      </c>
      <c r="E35" s="3">
        <v>4826775.35</v>
      </c>
      <c r="F35" s="2">
        <v>-19.57</v>
      </c>
      <c r="G35" s="3">
        <v>1665136.94</v>
      </c>
      <c r="H35" s="2">
        <v>-7.98</v>
      </c>
      <c r="I35" s="25"/>
    </row>
    <row r="36" spans="1:9" ht="12.75">
      <c r="A36" s="1">
        <v>31</v>
      </c>
      <c r="B36" s="1">
        <v>239</v>
      </c>
      <c r="C36" s="1" t="s">
        <v>31</v>
      </c>
      <c r="D36" s="2">
        <v>8.82</v>
      </c>
      <c r="E36" s="3">
        <v>25488.17</v>
      </c>
      <c r="F36" s="2">
        <v>-4.94</v>
      </c>
      <c r="G36" s="3">
        <v>1744.04</v>
      </c>
      <c r="H36" s="2">
        <v>7.94</v>
      </c>
      <c r="I36" s="25"/>
    </row>
    <row r="37" spans="1:9" ht="12.75">
      <c r="A37" s="1">
        <v>32</v>
      </c>
      <c r="B37" s="3">
        <v>11488</v>
      </c>
      <c r="C37" s="1" t="s">
        <v>32</v>
      </c>
      <c r="D37" s="2">
        <v>-5.91</v>
      </c>
      <c r="E37" s="3">
        <v>2699934.7</v>
      </c>
      <c r="F37" s="2">
        <v>-17.35</v>
      </c>
      <c r="G37" s="3">
        <v>1339851.94</v>
      </c>
      <c r="H37" s="2">
        <v>-9.71</v>
      </c>
      <c r="I37" s="25"/>
    </row>
    <row r="38" spans="1:9" ht="12.75">
      <c r="A38" s="1">
        <v>33</v>
      </c>
      <c r="B38" s="3">
        <v>1121</v>
      </c>
      <c r="C38" s="1" t="s">
        <v>33</v>
      </c>
      <c r="D38" s="2">
        <v>5.24</v>
      </c>
      <c r="E38" s="3">
        <v>211028.13</v>
      </c>
      <c r="F38" s="2">
        <v>3.4</v>
      </c>
      <c r="G38" s="3">
        <v>85297.86</v>
      </c>
      <c r="H38" s="2">
        <v>4.71</v>
      </c>
      <c r="I38" s="25"/>
    </row>
    <row r="39" spans="1:9" ht="12.75">
      <c r="A39" s="1">
        <v>34</v>
      </c>
      <c r="B39" s="3">
        <v>4090</v>
      </c>
      <c r="C39" s="1" t="s">
        <v>34</v>
      </c>
      <c r="D39" s="2">
        <v>-19.48</v>
      </c>
      <c r="E39" s="3">
        <v>1072367.78</v>
      </c>
      <c r="F39" s="2">
        <v>-29.65</v>
      </c>
      <c r="G39" s="3">
        <v>307795.69</v>
      </c>
      <c r="H39" s="2">
        <v>-21.75</v>
      </c>
      <c r="I39" s="25"/>
    </row>
    <row r="40" spans="1:9" ht="12.75">
      <c r="A40" s="1">
        <v>35</v>
      </c>
      <c r="B40" s="1">
        <v>609</v>
      </c>
      <c r="C40" s="1" t="s">
        <v>35</v>
      </c>
      <c r="D40" s="2">
        <v>3.4</v>
      </c>
      <c r="E40" s="3">
        <v>195352.96</v>
      </c>
      <c r="F40" s="2">
        <v>0.1</v>
      </c>
      <c r="G40" s="3">
        <v>69796.77</v>
      </c>
      <c r="H40" s="2">
        <v>2.53</v>
      </c>
      <c r="I40" s="25"/>
    </row>
    <row r="41" spans="1:9" ht="12.75">
      <c r="A41" s="1">
        <v>36</v>
      </c>
      <c r="B41" s="3">
        <v>16894</v>
      </c>
      <c r="C41" s="1" t="s">
        <v>36</v>
      </c>
      <c r="D41" s="2">
        <v>1.49</v>
      </c>
      <c r="E41" s="3">
        <v>1929125.52</v>
      </c>
      <c r="F41" s="2">
        <v>-19.78</v>
      </c>
      <c r="G41" s="3">
        <v>1707465.45</v>
      </c>
      <c r="H41" s="2">
        <v>-8.5</v>
      </c>
      <c r="I41" s="25"/>
    </row>
    <row r="42" spans="1:9" ht="12.75">
      <c r="A42" s="1">
        <v>37</v>
      </c>
      <c r="B42" s="1">
        <v>120</v>
      </c>
      <c r="C42" s="1" t="s">
        <v>37</v>
      </c>
      <c r="D42" s="2">
        <v>16.78</v>
      </c>
      <c r="E42" s="3">
        <v>67623.57</v>
      </c>
      <c r="F42" s="2">
        <v>0</v>
      </c>
      <c r="G42" s="3">
        <v>0</v>
      </c>
      <c r="H42" s="2">
        <v>16.78</v>
      </c>
      <c r="I42" s="25"/>
    </row>
    <row r="43" spans="1:9" ht="12.75">
      <c r="A43" s="1">
        <v>38</v>
      </c>
      <c r="B43" s="1">
        <v>497</v>
      </c>
      <c r="C43" s="1" t="s">
        <v>38</v>
      </c>
      <c r="D43" s="2">
        <v>17.15</v>
      </c>
      <c r="E43" s="3">
        <v>113949.9</v>
      </c>
      <c r="F43" s="2">
        <v>23.63</v>
      </c>
      <c r="G43" s="3">
        <v>22953.48</v>
      </c>
      <c r="H43" s="2">
        <v>18.24</v>
      </c>
      <c r="I43" s="25"/>
    </row>
    <row r="44" spans="1:9" ht="12.75">
      <c r="A44" s="1">
        <v>39</v>
      </c>
      <c r="B44" s="3">
        <v>2726</v>
      </c>
      <c r="C44" s="1" t="s">
        <v>39</v>
      </c>
      <c r="D44" s="2">
        <v>-9.08</v>
      </c>
      <c r="E44" s="3">
        <v>1465367.12</v>
      </c>
      <c r="F44" s="2">
        <v>-9.77</v>
      </c>
      <c r="G44" s="3">
        <v>349191.83</v>
      </c>
      <c r="H44" s="2">
        <v>-9.21</v>
      </c>
      <c r="I44" s="25"/>
    </row>
    <row r="45" spans="1:9" ht="12.75">
      <c r="A45" s="1">
        <v>40</v>
      </c>
      <c r="B45" s="3">
        <v>19601</v>
      </c>
      <c r="C45" s="1" t="s">
        <v>40</v>
      </c>
      <c r="D45" s="2">
        <v>2.16</v>
      </c>
      <c r="E45" s="3">
        <v>3823880.15</v>
      </c>
      <c r="F45" s="2">
        <v>-13.47</v>
      </c>
      <c r="G45" s="3">
        <v>2254108.12</v>
      </c>
      <c r="H45" s="2">
        <v>-3.64</v>
      </c>
      <c r="I45" s="25"/>
    </row>
    <row r="46" spans="1:9" ht="12.75">
      <c r="A46" s="1">
        <v>41</v>
      </c>
      <c r="B46" s="1">
        <v>350</v>
      </c>
      <c r="C46" s="1" t="s">
        <v>41</v>
      </c>
      <c r="D46" s="2">
        <v>15.31</v>
      </c>
      <c r="E46" s="3">
        <v>29457.77</v>
      </c>
      <c r="F46" s="2">
        <v>-29.57</v>
      </c>
      <c r="G46" s="3">
        <v>5168.15</v>
      </c>
      <c r="H46" s="2">
        <v>8.61</v>
      </c>
      <c r="I46" s="25"/>
    </row>
    <row r="47" spans="1:9" ht="12.75">
      <c r="A47" s="1">
        <v>42</v>
      </c>
      <c r="B47" s="3">
        <v>4256</v>
      </c>
      <c r="C47" s="1" t="s">
        <v>42</v>
      </c>
      <c r="D47" s="2">
        <v>17.03</v>
      </c>
      <c r="E47" s="3">
        <v>643741.44</v>
      </c>
      <c r="F47" s="2">
        <v>3.16</v>
      </c>
      <c r="G47" s="3">
        <v>178254.08</v>
      </c>
      <c r="H47" s="2">
        <v>14.02</v>
      </c>
      <c r="I47" s="25"/>
    </row>
    <row r="48" spans="1:9" ht="12.75">
      <c r="A48" s="1">
        <v>43</v>
      </c>
      <c r="B48" s="3">
        <v>2306</v>
      </c>
      <c r="C48" s="1" t="s">
        <v>43</v>
      </c>
      <c r="D48" s="2">
        <v>-12.66</v>
      </c>
      <c r="E48" s="3">
        <v>421588.38</v>
      </c>
      <c r="F48" s="2">
        <v>-24.96</v>
      </c>
      <c r="G48" s="3">
        <v>296118.12</v>
      </c>
      <c r="H48" s="2">
        <v>-17.73</v>
      </c>
      <c r="I48" s="25"/>
    </row>
    <row r="49" spans="1:9" ht="12.75">
      <c r="A49" s="1">
        <v>44</v>
      </c>
      <c r="B49" s="1">
        <v>464</v>
      </c>
      <c r="C49" s="1" t="s">
        <v>44</v>
      </c>
      <c r="D49" s="2">
        <v>-5.82</v>
      </c>
      <c r="E49" s="3">
        <v>71096.01</v>
      </c>
      <c r="F49" s="2">
        <v>-21.93</v>
      </c>
      <c r="G49" s="3">
        <v>9466.49</v>
      </c>
      <c r="H49" s="2">
        <v>-7.71</v>
      </c>
      <c r="I49" s="25"/>
    </row>
    <row r="50" spans="1:9" ht="12.75">
      <c r="A50" s="1">
        <v>45</v>
      </c>
      <c r="B50" s="3">
        <v>61195</v>
      </c>
      <c r="C50" s="1" t="s">
        <v>45</v>
      </c>
      <c r="D50" s="2">
        <v>-5.56</v>
      </c>
      <c r="E50" s="3">
        <v>11199866.39</v>
      </c>
      <c r="F50" s="2">
        <v>-37.06</v>
      </c>
      <c r="G50" s="3">
        <v>5595366.71</v>
      </c>
      <c r="H50" s="2">
        <v>-16.05</v>
      </c>
      <c r="I50" s="25"/>
    </row>
    <row r="51" spans="1:9" ht="12.75">
      <c r="A51" s="1">
        <v>46</v>
      </c>
      <c r="B51" s="3">
        <v>1671</v>
      </c>
      <c r="C51" s="1" t="s">
        <v>46</v>
      </c>
      <c r="D51" s="2">
        <v>3.37</v>
      </c>
      <c r="E51" s="3">
        <v>341083.73</v>
      </c>
      <c r="F51" s="2">
        <v>-16.19</v>
      </c>
      <c r="G51" s="3">
        <v>70291.33</v>
      </c>
      <c r="H51" s="2">
        <v>0.03</v>
      </c>
      <c r="I51" s="25"/>
    </row>
    <row r="52" spans="1:9" ht="12.75">
      <c r="A52" s="1">
        <v>47</v>
      </c>
      <c r="B52" s="1">
        <v>666</v>
      </c>
      <c r="C52" s="1" t="s">
        <v>47</v>
      </c>
      <c r="D52" s="2">
        <v>-6.45</v>
      </c>
      <c r="E52" s="3">
        <v>126651.77</v>
      </c>
      <c r="F52" s="2">
        <v>-21.19</v>
      </c>
      <c r="G52" s="3">
        <v>63913.74</v>
      </c>
      <c r="H52" s="2">
        <v>-11.39</v>
      </c>
      <c r="I52" s="25"/>
    </row>
    <row r="53" spans="1:9" ht="12.75">
      <c r="A53" s="1">
        <v>48</v>
      </c>
      <c r="B53" s="1">
        <v>260</v>
      </c>
      <c r="C53" s="1" t="s">
        <v>48</v>
      </c>
      <c r="D53" s="2">
        <v>-0.15</v>
      </c>
      <c r="E53" s="3">
        <v>38196.96</v>
      </c>
      <c r="F53" s="2">
        <v>-16.74</v>
      </c>
      <c r="G53" s="3">
        <v>8415.51</v>
      </c>
      <c r="H53" s="2">
        <v>-3.15</v>
      </c>
      <c r="I53" s="25"/>
    </row>
    <row r="54" spans="1:9" ht="12.75">
      <c r="A54" s="1">
        <v>49</v>
      </c>
      <c r="B54" s="3">
        <v>5465</v>
      </c>
      <c r="C54" s="1" t="s">
        <v>49</v>
      </c>
      <c r="D54" s="2">
        <v>7.51</v>
      </c>
      <c r="E54" s="3">
        <v>1069663.94</v>
      </c>
      <c r="F54" s="2">
        <v>-17.93</v>
      </c>
      <c r="G54" s="3">
        <v>401009.41</v>
      </c>
      <c r="H54" s="2">
        <v>0.57</v>
      </c>
      <c r="I54" s="25"/>
    </row>
    <row r="55" spans="1:9" ht="12.75">
      <c r="A55" s="1">
        <v>50</v>
      </c>
      <c r="B55" s="1">
        <v>373</v>
      </c>
      <c r="C55" s="1" t="s">
        <v>50</v>
      </c>
      <c r="D55" s="2">
        <v>19.81</v>
      </c>
      <c r="E55" s="3">
        <v>70442.32</v>
      </c>
      <c r="F55" s="2">
        <v>1.07</v>
      </c>
      <c r="G55" s="3">
        <v>67655.02</v>
      </c>
      <c r="H55" s="2">
        <v>10.63</v>
      </c>
      <c r="I55" s="25"/>
    </row>
    <row r="56" spans="1:9" ht="12.75">
      <c r="A56" s="1">
        <v>51</v>
      </c>
      <c r="B56" s="3">
        <v>8608</v>
      </c>
      <c r="C56" s="1" t="s">
        <v>51</v>
      </c>
      <c r="D56" s="2">
        <v>2.31</v>
      </c>
      <c r="E56" s="3">
        <v>408155.4</v>
      </c>
      <c r="F56" s="2">
        <v>-6.53</v>
      </c>
      <c r="G56" s="3">
        <v>142913.47</v>
      </c>
      <c r="H56" s="2">
        <v>0.02</v>
      </c>
      <c r="I56" s="25"/>
    </row>
    <row r="57" spans="1:9" ht="12.75">
      <c r="A57" s="1">
        <v>52</v>
      </c>
      <c r="B57" s="3">
        <v>1468</v>
      </c>
      <c r="C57" s="1" t="s">
        <v>52</v>
      </c>
      <c r="D57" s="2">
        <v>-20.05</v>
      </c>
      <c r="E57" s="3">
        <v>329264.85</v>
      </c>
      <c r="F57" s="2">
        <v>-23.5</v>
      </c>
      <c r="G57" s="3">
        <v>53869.94</v>
      </c>
      <c r="H57" s="2">
        <v>-20.54</v>
      </c>
      <c r="I57" s="25"/>
    </row>
    <row r="58" spans="1:9" ht="12.75">
      <c r="A58" s="1">
        <v>53</v>
      </c>
      <c r="B58" s="3">
        <v>6007</v>
      </c>
      <c r="C58" s="1" t="s">
        <v>53</v>
      </c>
      <c r="D58" s="2">
        <v>0.56</v>
      </c>
      <c r="E58" s="3">
        <v>918624.52</v>
      </c>
      <c r="F58" s="2">
        <v>-18.23</v>
      </c>
      <c r="G58" s="3">
        <v>847744.73</v>
      </c>
      <c r="H58" s="2">
        <v>-8.46</v>
      </c>
      <c r="I58" s="25"/>
    </row>
    <row r="59" spans="1:9" ht="12.75">
      <c r="A59" s="1">
        <v>54</v>
      </c>
      <c r="B59" s="1">
        <v>640</v>
      </c>
      <c r="C59" s="1" t="s">
        <v>54</v>
      </c>
      <c r="D59" s="2">
        <v>0.33</v>
      </c>
      <c r="E59" s="3">
        <v>94505.2</v>
      </c>
      <c r="F59" s="2">
        <v>1</v>
      </c>
      <c r="G59" s="3">
        <v>41040.58</v>
      </c>
      <c r="H59" s="2">
        <v>0.53</v>
      </c>
      <c r="I59" s="25"/>
    </row>
    <row r="60" spans="1:9" ht="12.75">
      <c r="A60" s="1">
        <v>55</v>
      </c>
      <c r="B60" s="3">
        <v>22052</v>
      </c>
      <c r="C60" s="1" t="s">
        <v>55</v>
      </c>
      <c r="D60" s="2">
        <v>9.26</v>
      </c>
      <c r="E60" s="3">
        <v>4205978.45</v>
      </c>
      <c r="F60" s="2">
        <v>-16.12</v>
      </c>
      <c r="G60" s="3">
        <v>1962086.64</v>
      </c>
      <c r="H60" s="2">
        <v>1.19</v>
      </c>
      <c r="I60" s="25"/>
    </row>
    <row r="61" spans="1:9" ht="12.75">
      <c r="A61" s="1">
        <v>56</v>
      </c>
      <c r="B61" s="3">
        <v>5293</v>
      </c>
      <c r="C61" s="1" t="s">
        <v>56</v>
      </c>
      <c r="D61" s="2">
        <v>-12.23</v>
      </c>
      <c r="E61" s="3">
        <v>625314.59</v>
      </c>
      <c r="F61" s="2">
        <v>-19.33</v>
      </c>
      <c r="G61" s="3">
        <v>257980.41</v>
      </c>
      <c r="H61" s="2">
        <v>-14.3</v>
      </c>
      <c r="I61" s="25"/>
    </row>
    <row r="62" spans="1:9" ht="12.75">
      <c r="A62" s="1">
        <v>57</v>
      </c>
      <c r="B62" s="1">
        <v>262</v>
      </c>
      <c r="C62" s="1" t="s">
        <v>57</v>
      </c>
      <c r="D62" s="2">
        <v>0</v>
      </c>
      <c r="E62" s="3">
        <v>117000.46</v>
      </c>
      <c r="F62" s="2">
        <v>0.06</v>
      </c>
      <c r="G62" s="3">
        <v>78214.25</v>
      </c>
      <c r="H62" s="2">
        <v>0.02</v>
      </c>
      <c r="I62" s="25"/>
    </row>
    <row r="63" spans="1:9" ht="12.75">
      <c r="A63" s="1">
        <v>58</v>
      </c>
      <c r="B63" s="1">
        <v>957</v>
      </c>
      <c r="C63" s="1" t="s">
        <v>58</v>
      </c>
      <c r="D63" s="2">
        <v>-7.36</v>
      </c>
      <c r="E63" s="3">
        <v>397381.3</v>
      </c>
      <c r="F63" s="2">
        <v>-19.03</v>
      </c>
      <c r="G63" s="3">
        <v>331999.61</v>
      </c>
      <c r="H63" s="2">
        <v>-12.67</v>
      </c>
      <c r="I63" s="25"/>
    </row>
    <row r="64" spans="1:9" ht="12.75">
      <c r="A64" s="1">
        <v>59</v>
      </c>
      <c r="B64" s="3">
        <v>11282</v>
      </c>
      <c r="C64" s="1" t="s">
        <v>59</v>
      </c>
      <c r="D64" s="2">
        <v>-9.29</v>
      </c>
      <c r="E64" s="3">
        <v>3355230.8</v>
      </c>
      <c r="F64" s="2">
        <v>-17.83</v>
      </c>
      <c r="G64" s="3">
        <v>1285951.98</v>
      </c>
      <c r="H64" s="2">
        <v>-11.66</v>
      </c>
      <c r="I64" s="25"/>
    </row>
    <row r="65" spans="1:9" ht="12.75">
      <c r="A65" s="1">
        <v>60</v>
      </c>
      <c r="B65" s="1">
        <v>123</v>
      </c>
      <c r="C65" s="1" t="s">
        <v>60</v>
      </c>
      <c r="D65" s="2">
        <v>0</v>
      </c>
      <c r="E65" s="3">
        <v>87329.2</v>
      </c>
      <c r="F65" s="2">
        <v>0</v>
      </c>
      <c r="G65" s="3">
        <v>5715.88</v>
      </c>
      <c r="H65" s="2">
        <v>0</v>
      </c>
      <c r="I65" s="25"/>
    </row>
    <row r="66" spans="1:9" ht="12.75">
      <c r="A66" s="1">
        <v>61</v>
      </c>
      <c r="B66" s="3">
        <v>5694</v>
      </c>
      <c r="C66" s="1" t="s">
        <v>61</v>
      </c>
      <c r="D66" s="2">
        <v>-5.92</v>
      </c>
      <c r="E66" s="3">
        <v>679491.12</v>
      </c>
      <c r="F66" s="2">
        <v>-24.69</v>
      </c>
      <c r="G66" s="3">
        <v>220105.45</v>
      </c>
      <c r="H66" s="2">
        <v>-10.51</v>
      </c>
      <c r="I66" s="25"/>
    </row>
    <row r="67" spans="1:9" ht="12.75">
      <c r="A67" s="1">
        <v>62</v>
      </c>
      <c r="B67" s="3">
        <v>1305</v>
      </c>
      <c r="C67" s="1" t="s">
        <v>62</v>
      </c>
      <c r="D67" s="2">
        <v>21.01</v>
      </c>
      <c r="E67" s="3">
        <v>204169.4</v>
      </c>
      <c r="F67" s="2">
        <v>11.89</v>
      </c>
      <c r="G67" s="3">
        <v>143786.12</v>
      </c>
      <c r="H67" s="2">
        <v>17.24</v>
      </c>
      <c r="I67" s="25"/>
    </row>
    <row r="68" spans="1:9" ht="12.75">
      <c r="A68" s="1">
        <v>63</v>
      </c>
      <c r="B68" s="3">
        <v>9970</v>
      </c>
      <c r="C68" s="1" t="s">
        <v>63</v>
      </c>
      <c r="D68" s="2">
        <v>19.64</v>
      </c>
      <c r="E68" s="3">
        <v>1465015.56</v>
      </c>
      <c r="F68" s="2">
        <v>0.41</v>
      </c>
      <c r="G68" s="3">
        <v>497533.64</v>
      </c>
      <c r="H68" s="2">
        <v>14.77</v>
      </c>
      <c r="I68" s="25"/>
    </row>
    <row r="69" spans="1:9" ht="12.75">
      <c r="A69" s="1">
        <v>64</v>
      </c>
      <c r="B69" s="3">
        <v>15929</v>
      </c>
      <c r="C69" s="1" t="s">
        <v>64</v>
      </c>
      <c r="D69" s="2">
        <v>7.9</v>
      </c>
      <c r="E69" s="3">
        <v>3411074.99</v>
      </c>
      <c r="F69" s="2">
        <v>-0.05</v>
      </c>
      <c r="G69" s="3">
        <v>2438433.09</v>
      </c>
      <c r="H69" s="2">
        <v>4.59</v>
      </c>
      <c r="I69" s="25"/>
    </row>
    <row r="70" spans="1:9" ht="12.75">
      <c r="A70" s="1">
        <v>65</v>
      </c>
      <c r="B70" s="3">
        <v>3991</v>
      </c>
      <c r="C70" s="1" t="s">
        <v>65</v>
      </c>
      <c r="D70" s="2">
        <v>-21.07</v>
      </c>
      <c r="E70" s="3">
        <v>601858.88</v>
      </c>
      <c r="F70" s="2">
        <v>-1.69</v>
      </c>
      <c r="G70" s="3">
        <v>475229.22</v>
      </c>
      <c r="H70" s="2">
        <v>-12.52</v>
      </c>
      <c r="I70" s="25"/>
    </row>
    <row r="71" spans="1:9" ht="12.75">
      <c r="A71" s="1">
        <v>66</v>
      </c>
      <c r="B71" s="1">
        <v>594</v>
      </c>
      <c r="C71" s="1" t="s">
        <v>66</v>
      </c>
      <c r="D71" s="2">
        <v>0</v>
      </c>
      <c r="E71" s="3">
        <v>135443.36</v>
      </c>
      <c r="F71" s="2">
        <v>0</v>
      </c>
      <c r="G71" s="3">
        <v>7262.03</v>
      </c>
      <c r="H71" s="2">
        <v>0</v>
      </c>
      <c r="I71" s="25"/>
    </row>
    <row r="72" spans="1:9" ht="12.75">
      <c r="A72" s="1">
        <v>67</v>
      </c>
      <c r="B72" s="3">
        <v>39230</v>
      </c>
      <c r="C72" s="1" t="s">
        <v>67</v>
      </c>
      <c r="D72" s="2">
        <v>-1.94</v>
      </c>
      <c r="E72" s="3">
        <v>5889528.66</v>
      </c>
      <c r="F72" s="2">
        <v>-20.2</v>
      </c>
      <c r="G72" s="3">
        <v>3141240.79</v>
      </c>
      <c r="H72" s="2">
        <v>-8.29</v>
      </c>
      <c r="I72" s="25"/>
    </row>
    <row r="73" spans="1:9" ht="12.75">
      <c r="A73" s="1">
        <v>68</v>
      </c>
      <c r="B73" s="1">
        <v>244</v>
      </c>
      <c r="C73" s="1" t="s">
        <v>68</v>
      </c>
      <c r="D73" s="2">
        <v>16.25</v>
      </c>
      <c r="E73" s="3">
        <v>203773.86</v>
      </c>
      <c r="F73" s="2">
        <v>6.13</v>
      </c>
      <c r="G73" s="3">
        <v>33732.54</v>
      </c>
      <c r="H73" s="2">
        <v>14.81</v>
      </c>
      <c r="I73" s="25"/>
    </row>
    <row r="74" spans="1:9" ht="12.75">
      <c r="A74" s="1">
        <v>69</v>
      </c>
      <c r="B74" s="3">
        <v>186126</v>
      </c>
      <c r="C74" s="1" t="s">
        <v>69</v>
      </c>
      <c r="D74" s="2">
        <v>3.16</v>
      </c>
      <c r="E74" s="3">
        <v>39429528.93</v>
      </c>
      <c r="F74" s="2">
        <v>-17.78</v>
      </c>
      <c r="G74" s="3">
        <v>5080267.33</v>
      </c>
      <c r="H74" s="2">
        <v>0.77</v>
      </c>
      <c r="I74" s="25"/>
    </row>
    <row r="75" spans="1:9" ht="12.75">
      <c r="A75" s="1">
        <v>70</v>
      </c>
      <c r="B75" s="3">
        <v>1480</v>
      </c>
      <c r="C75" s="1" t="s">
        <v>70</v>
      </c>
      <c r="D75" s="2">
        <v>0</v>
      </c>
      <c r="E75" s="3">
        <v>315128.35</v>
      </c>
      <c r="F75" s="2">
        <v>0</v>
      </c>
      <c r="G75" s="3">
        <v>35678.61</v>
      </c>
      <c r="H75" s="2">
        <v>0</v>
      </c>
      <c r="I75" s="25"/>
    </row>
    <row r="76" spans="1:9" ht="12.75">
      <c r="A76" s="1">
        <v>71</v>
      </c>
      <c r="B76" s="3">
        <v>18936</v>
      </c>
      <c r="C76" s="1" t="s">
        <v>71</v>
      </c>
      <c r="D76" s="2">
        <v>3.07</v>
      </c>
      <c r="E76" s="3">
        <v>4896858.4</v>
      </c>
      <c r="F76" s="2">
        <v>-17.17</v>
      </c>
      <c r="G76" s="3">
        <v>2105194.44</v>
      </c>
      <c r="H76" s="2">
        <v>-3.02</v>
      </c>
      <c r="I76" s="25"/>
    </row>
    <row r="77" spans="1:9" ht="12.75">
      <c r="A77" s="1">
        <v>72</v>
      </c>
      <c r="B77" s="3">
        <v>6198</v>
      </c>
      <c r="C77" s="1" t="s">
        <v>72</v>
      </c>
      <c r="D77" s="2">
        <v>-8.21</v>
      </c>
      <c r="E77" s="3">
        <v>1113338.84</v>
      </c>
      <c r="F77" s="2">
        <v>-22.48</v>
      </c>
      <c r="G77" s="3">
        <v>532789.11</v>
      </c>
      <c r="H77" s="2">
        <v>-12.83</v>
      </c>
      <c r="I77" s="25"/>
    </row>
    <row r="78" spans="1:9" ht="12.75">
      <c r="A78" s="1">
        <v>73</v>
      </c>
      <c r="B78" s="3">
        <v>6168</v>
      </c>
      <c r="C78" s="1" t="s">
        <v>73</v>
      </c>
      <c r="D78" s="2">
        <v>13.48</v>
      </c>
      <c r="E78" s="3">
        <v>1557945.47</v>
      </c>
      <c r="F78" s="2">
        <v>-9.09</v>
      </c>
      <c r="G78" s="3">
        <v>706266.82</v>
      </c>
      <c r="H78" s="2">
        <v>6.44</v>
      </c>
      <c r="I78" s="25"/>
    </row>
    <row r="79" spans="1:9" ht="12.75">
      <c r="A79" s="1">
        <v>74</v>
      </c>
      <c r="B79" s="3">
        <v>14831</v>
      </c>
      <c r="C79" s="1" t="s">
        <v>74</v>
      </c>
      <c r="D79" s="2">
        <v>8.73</v>
      </c>
      <c r="E79" s="3">
        <v>4758905.97</v>
      </c>
      <c r="F79" s="2">
        <v>-8.14</v>
      </c>
      <c r="G79" s="3">
        <v>2436179.38</v>
      </c>
      <c r="H79" s="2">
        <v>3.02</v>
      </c>
      <c r="I79" s="25"/>
    </row>
    <row r="80" spans="1:9" ht="12.75">
      <c r="A80" s="1">
        <v>75</v>
      </c>
      <c r="B80" s="3">
        <v>5888</v>
      </c>
      <c r="C80" s="1" t="s">
        <v>75</v>
      </c>
      <c r="D80" s="2">
        <v>8.07</v>
      </c>
      <c r="E80" s="3">
        <v>1123520.12</v>
      </c>
      <c r="F80" s="2">
        <v>-12.65</v>
      </c>
      <c r="G80" s="3">
        <v>510837.66</v>
      </c>
      <c r="H80" s="2">
        <v>1.59</v>
      </c>
      <c r="I80" s="25"/>
    </row>
    <row r="81" spans="1:9" ht="12.75">
      <c r="A81" s="1">
        <v>76</v>
      </c>
      <c r="B81" s="3">
        <v>9803</v>
      </c>
      <c r="C81" s="1" t="s">
        <v>76</v>
      </c>
      <c r="D81" s="2">
        <v>25.89</v>
      </c>
      <c r="E81" s="3">
        <v>1541278.67</v>
      </c>
      <c r="F81" s="2">
        <v>9.81</v>
      </c>
      <c r="G81" s="3">
        <v>1497619.62</v>
      </c>
      <c r="H81" s="2">
        <v>17.97</v>
      </c>
      <c r="I81" s="25"/>
    </row>
    <row r="82" spans="1:9" ht="12.75">
      <c r="A82" s="1">
        <v>77</v>
      </c>
      <c r="B82" s="3">
        <v>6890</v>
      </c>
      <c r="C82" s="1" t="s">
        <v>77</v>
      </c>
      <c r="D82" s="2">
        <v>-9.82</v>
      </c>
      <c r="E82" s="3">
        <v>1066815.08</v>
      </c>
      <c r="F82" s="2">
        <v>25.94</v>
      </c>
      <c r="G82" s="3">
        <v>539067.86</v>
      </c>
      <c r="H82" s="2">
        <v>2.18</v>
      </c>
      <c r="I82" s="25"/>
    </row>
    <row r="83" spans="1:9" ht="12.75">
      <c r="A83" s="1">
        <v>78</v>
      </c>
      <c r="B83" s="3">
        <v>1558</v>
      </c>
      <c r="C83" s="1" t="s">
        <v>78</v>
      </c>
      <c r="D83" s="2">
        <v>-2.25</v>
      </c>
      <c r="E83" s="3">
        <v>255217.63</v>
      </c>
      <c r="F83" s="2">
        <v>-23.12</v>
      </c>
      <c r="G83" s="3">
        <v>105923.39</v>
      </c>
      <c r="H83" s="2">
        <v>-8.37</v>
      </c>
      <c r="I83" s="25"/>
    </row>
    <row r="84" spans="1:9" ht="12.75">
      <c r="A84" s="1">
        <v>79</v>
      </c>
      <c r="B84" s="3">
        <v>22890</v>
      </c>
      <c r="C84" s="1" t="s">
        <v>79</v>
      </c>
      <c r="D84" s="2">
        <v>-1.67</v>
      </c>
      <c r="E84" s="3">
        <v>4196672.46</v>
      </c>
      <c r="F84" s="2">
        <v>-23.22</v>
      </c>
      <c r="G84" s="3">
        <v>2194571.24</v>
      </c>
      <c r="H84" s="2">
        <v>-9.07</v>
      </c>
      <c r="I84" s="25"/>
    </row>
    <row r="85" spans="1:9" ht="12.75">
      <c r="A85" s="1">
        <v>80</v>
      </c>
      <c r="B85" s="3">
        <v>9950</v>
      </c>
      <c r="C85" s="1" t="s">
        <v>80</v>
      </c>
      <c r="D85" s="2">
        <v>7.37</v>
      </c>
      <c r="E85" s="3">
        <v>1879298.23</v>
      </c>
      <c r="F85" s="2">
        <v>-15.93</v>
      </c>
      <c r="G85" s="3">
        <v>651190.3</v>
      </c>
      <c r="H85" s="2">
        <v>1.38</v>
      </c>
      <c r="I85" s="25"/>
    </row>
    <row r="86" spans="1:9" ht="12.75">
      <c r="A86" s="1">
        <v>81</v>
      </c>
      <c r="B86" s="3">
        <v>9734</v>
      </c>
      <c r="C86" s="1" t="s">
        <v>81</v>
      </c>
      <c r="D86" s="2">
        <v>3.32</v>
      </c>
      <c r="E86" s="3">
        <v>2521372</v>
      </c>
      <c r="F86" s="2">
        <v>-25.06</v>
      </c>
      <c r="G86" s="3">
        <v>1157058.19</v>
      </c>
      <c r="H86" s="2">
        <v>-5.6</v>
      </c>
      <c r="I86" s="25"/>
    </row>
    <row r="87" spans="1:9" ht="12.75">
      <c r="A87" s="1">
        <v>82</v>
      </c>
      <c r="B87" s="3">
        <v>1998</v>
      </c>
      <c r="C87" s="1" t="s">
        <v>82</v>
      </c>
      <c r="D87" s="2">
        <v>-8.92</v>
      </c>
      <c r="E87" s="3">
        <v>484338.13</v>
      </c>
      <c r="F87" s="2">
        <v>-28.14</v>
      </c>
      <c r="G87" s="3">
        <v>67932.25</v>
      </c>
      <c r="H87" s="2">
        <v>-11.28</v>
      </c>
      <c r="I87" s="25"/>
    </row>
    <row r="88" spans="1:9" ht="12.75">
      <c r="A88" s="1">
        <v>83</v>
      </c>
      <c r="B88" s="3">
        <v>18082</v>
      </c>
      <c r="C88" s="1" t="s">
        <v>83</v>
      </c>
      <c r="D88" s="2">
        <v>1.17</v>
      </c>
      <c r="E88" s="3">
        <v>3100864.51</v>
      </c>
      <c r="F88" s="2">
        <v>-20.21</v>
      </c>
      <c r="G88" s="3">
        <v>1610287.97</v>
      </c>
      <c r="H88" s="2">
        <v>-6.14</v>
      </c>
      <c r="I88" s="25"/>
    </row>
    <row r="89" spans="1:9" ht="12.75">
      <c r="A89" s="1">
        <v>84</v>
      </c>
      <c r="B89" s="3">
        <v>5535</v>
      </c>
      <c r="C89" s="1" t="s">
        <v>84</v>
      </c>
      <c r="D89" s="2">
        <v>27.6</v>
      </c>
      <c r="E89" s="3">
        <v>1554396.75</v>
      </c>
      <c r="F89" s="2">
        <v>13.95</v>
      </c>
      <c r="G89" s="3">
        <v>736782.98</v>
      </c>
      <c r="H89" s="2">
        <v>23.21</v>
      </c>
      <c r="I89" s="25"/>
    </row>
    <row r="90" spans="1:9" ht="12.75">
      <c r="A90" s="1">
        <v>85</v>
      </c>
      <c r="B90" s="1">
        <v>130</v>
      </c>
      <c r="C90" s="1" t="s">
        <v>85</v>
      </c>
      <c r="D90" s="2">
        <v>2.52</v>
      </c>
      <c r="E90" s="3">
        <v>28405.5</v>
      </c>
      <c r="F90" s="2">
        <v>21.47</v>
      </c>
      <c r="G90" s="3">
        <v>37080.45</v>
      </c>
      <c r="H90" s="2">
        <v>13.25</v>
      </c>
      <c r="I90" s="25"/>
    </row>
    <row r="91" spans="1:9" ht="12.75">
      <c r="A91" s="1">
        <v>86</v>
      </c>
      <c r="B91" s="1">
        <v>193</v>
      </c>
      <c r="C91" s="1" t="s">
        <v>86</v>
      </c>
      <c r="D91" s="2">
        <v>3.82</v>
      </c>
      <c r="E91" s="3">
        <v>110978.01</v>
      </c>
      <c r="F91" s="2">
        <v>27.51</v>
      </c>
      <c r="G91" s="3">
        <v>7051.66</v>
      </c>
      <c r="H91" s="2">
        <v>5.24</v>
      </c>
      <c r="I91" s="25"/>
    </row>
    <row r="92" spans="1:9" ht="12.75">
      <c r="A92" s="1">
        <v>87</v>
      </c>
      <c r="B92" s="1">
        <v>165</v>
      </c>
      <c r="C92" s="1" t="s">
        <v>87</v>
      </c>
      <c r="D92" s="2">
        <v>-5.06</v>
      </c>
      <c r="E92" s="3">
        <v>83423.47</v>
      </c>
      <c r="F92" s="2">
        <v>-26.54</v>
      </c>
      <c r="G92" s="3">
        <v>1201.58</v>
      </c>
      <c r="H92" s="2">
        <v>-5.36</v>
      </c>
      <c r="I92" s="25"/>
    </row>
    <row r="93" spans="1:9" ht="12.75">
      <c r="A93" s="1">
        <v>88</v>
      </c>
      <c r="B93" s="1">
        <v>171</v>
      </c>
      <c r="C93" s="1" t="s">
        <v>88</v>
      </c>
      <c r="D93" s="2">
        <v>80.71</v>
      </c>
      <c r="E93" s="3">
        <v>28854.83</v>
      </c>
      <c r="F93" s="2">
        <v>0</v>
      </c>
      <c r="G93" s="3">
        <v>42952.21</v>
      </c>
      <c r="H93" s="2">
        <v>32.43</v>
      </c>
      <c r="I93" s="25"/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6" t="s">
        <v>90</v>
      </c>
      <c r="B95" s="36"/>
      <c r="C95" s="36"/>
      <c r="D95" s="9">
        <v>3.233023654125217</v>
      </c>
      <c r="E95" s="10">
        <v>143459640.5</v>
      </c>
      <c r="F95" s="9">
        <v>-15.015396164253035</v>
      </c>
      <c r="G95" s="10">
        <v>55823750.95999997</v>
      </c>
      <c r="H95" s="9">
        <v>-1.8787683316065558</v>
      </c>
      <c r="I95" s="26"/>
      <c r="J95" s="27"/>
      <c r="K95" s="27"/>
      <c r="L95" s="28"/>
    </row>
    <row r="96" ht="12.75">
      <c r="D96" s="2"/>
    </row>
    <row r="97" ht="12.75">
      <c r="D97" s="2"/>
    </row>
    <row r="98" spans="1:8" ht="17.25">
      <c r="A98" s="37" t="s">
        <v>98</v>
      </c>
      <c r="B98" s="37"/>
      <c r="C98" s="37"/>
      <c r="D98" s="37"/>
      <c r="E98" s="37"/>
      <c r="F98" s="37"/>
      <c r="G98" s="37"/>
      <c r="H98" s="37"/>
    </row>
    <row r="99" spans="1:8" ht="17.25">
      <c r="A99" s="37" t="s">
        <v>99</v>
      </c>
      <c r="B99" s="37"/>
      <c r="C99" s="37"/>
      <c r="D99" s="37"/>
      <c r="E99" s="37"/>
      <c r="F99" s="37"/>
      <c r="G99" s="37"/>
      <c r="H99" s="37"/>
    </row>
    <row r="100" ht="13.5" thickBot="1"/>
    <row r="101" spans="1:8" ht="12.75">
      <c r="A101" s="11"/>
      <c r="B101" s="12"/>
      <c r="C101" s="13"/>
      <c r="D101" s="31" t="s">
        <v>91</v>
      </c>
      <c r="E101" s="32"/>
      <c r="F101" s="31" t="s">
        <v>92</v>
      </c>
      <c r="G101" s="32"/>
      <c r="H101" s="2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20" t="s">
        <v>93</v>
      </c>
    </row>
    <row r="103" spans="1:9" ht="9.75">
      <c r="A103" s="16">
        <v>32</v>
      </c>
      <c r="B103" s="3">
        <v>1000</v>
      </c>
      <c r="C103" s="6" t="s">
        <v>103</v>
      </c>
      <c r="D103" s="2">
        <v>4.987681722263684</v>
      </c>
      <c r="E103" s="3">
        <v>3977956.72</v>
      </c>
      <c r="F103" s="2">
        <v>-5.018310626415785</v>
      </c>
      <c r="G103" s="3">
        <v>1314906.2</v>
      </c>
      <c r="H103" s="2">
        <v>2.5018925425145895</v>
      </c>
      <c r="I103" s="29"/>
    </row>
    <row r="104" spans="1:9" ht="9.75">
      <c r="A104" s="16">
        <v>22</v>
      </c>
      <c r="B104" s="3">
        <v>5000</v>
      </c>
      <c r="C104" s="6" t="s">
        <v>104</v>
      </c>
      <c r="D104" s="2">
        <v>-4.540118295566943</v>
      </c>
      <c r="E104" s="3">
        <v>9334024.330000006</v>
      </c>
      <c r="F104" s="2">
        <v>-11.922839145938148</v>
      </c>
      <c r="G104" s="3">
        <v>3372314.53</v>
      </c>
      <c r="H104" s="2">
        <v>-6.49952273684286</v>
      </c>
      <c r="I104" s="29"/>
    </row>
    <row r="105" spans="1:9" ht="9.75">
      <c r="A105" s="16">
        <v>16</v>
      </c>
      <c r="B105" s="3">
        <v>10000</v>
      </c>
      <c r="C105" s="6" t="s">
        <v>105</v>
      </c>
      <c r="D105" s="2">
        <v>8.444268860260777</v>
      </c>
      <c r="E105" s="3">
        <v>19815831.25999999</v>
      </c>
      <c r="F105" s="2">
        <v>-4.579308163401584</v>
      </c>
      <c r="G105" s="3">
        <v>9767486.16</v>
      </c>
      <c r="H105" s="2">
        <v>4.144291054312734</v>
      </c>
      <c r="I105" s="29"/>
    </row>
    <row r="106" spans="1:9" ht="9.75">
      <c r="A106" s="16">
        <v>12</v>
      </c>
      <c r="B106" s="3">
        <v>20000</v>
      </c>
      <c r="C106" s="6" t="s">
        <v>106</v>
      </c>
      <c r="D106" s="2">
        <v>6.2928632431711025</v>
      </c>
      <c r="E106" s="3">
        <v>40583477.95000001</v>
      </c>
      <c r="F106" s="2">
        <v>-12.441719233860317</v>
      </c>
      <c r="G106" s="3">
        <v>21730374.419999987</v>
      </c>
      <c r="H106" s="2">
        <v>-0.2403468914066123</v>
      </c>
      <c r="I106" s="29"/>
    </row>
    <row r="107" spans="1:9" ht="9.75">
      <c r="A107" s="16">
        <v>5</v>
      </c>
      <c r="B107" s="3">
        <v>100000</v>
      </c>
      <c r="C107" s="6" t="s">
        <v>107</v>
      </c>
      <c r="D107" s="2">
        <v>-2.010915614417071</v>
      </c>
      <c r="E107" s="3">
        <v>30318821.310000002</v>
      </c>
      <c r="F107" s="2">
        <v>-26.513270927108202</v>
      </c>
      <c r="G107" s="3">
        <v>14558402.319999985</v>
      </c>
      <c r="H107" s="2">
        <v>-9.959605786758434</v>
      </c>
      <c r="I107" s="29"/>
    </row>
    <row r="108" spans="1:9" ht="9.75">
      <c r="A108" s="17">
        <v>1</v>
      </c>
      <c r="B108" s="3">
        <v>200000</v>
      </c>
      <c r="C108" s="6" t="s">
        <v>108</v>
      </c>
      <c r="D108" s="5">
        <v>3.16</v>
      </c>
      <c r="E108" s="7">
        <v>39429528.92999999</v>
      </c>
      <c r="F108" s="5">
        <v>-17.78</v>
      </c>
      <c r="G108" s="7">
        <v>5080267.33</v>
      </c>
      <c r="H108" s="5">
        <v>0.7699464201366795</v>
      </c>
      <c r="I108" s="29"/>
    </row>
    <row r="109" spans="1:9" ht="9.75">
      <c r="A109" s="17">
        <v>88</v>
      </c>
      <c r="D109" s="2">
        <v>3.233023654125217</v>
      </c>
      <c r="E109" s="3">
        <v>143459640.5</v>
      </c>
      <c r="F109" s="2">
        <v>-15.015396164253035</v>
      </c>
      <c r="G109" s="3">
        <v>55823750.95999997</v>
      </c>
      <c r="H109" s="2">
        <v>-1.8787683316065558</v>
      </c>
      <c r="I109" s="29"/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8" ht="17.25">
      <c r="A112" s="37" t="s">
        <v>98</v>
      </c>
      <c r="B112" s="37"/>
      <c r="C112" s="37"/>
      <c r="D112" s="37"/>
      <c r="E112" s="37"/>
      <c r="F112" s="37"/>
      <c r="G112" s="37"/>
      <c r="H112" s="37"/>
    </row>
    <row r="113" spans="1:8" ht="17.25">
      <c r="A113" s="37" t="s">
        <v>99</v>
      </c>
      <c r="B113" s="37"/>
      <c r="C113" s="37"/>
      <c r="D113" s="37"/>
      <c r="E113" s="37"/>
      <c r="F113" s="37"/>
      <c r="G113" s="37"/>
      <c r="H113" s="37"/>
    </row>
    <row r="115" spans="1:8" ht="15">
      <c r="A115" s="38" t="s">
        <v>96</v>
      </c>
      <c r="B115" s="38"/>
      <c r="C115" s="38"/>
      <c r="D115" s="38"/>
      <c r="E115" s="38"/>
      <c r="F115" s="38"/>
      <c r="G115" s="38"/>
      <c r="H115" s="38"/>
    </row>
    <row r="117" spans="1:3" ht="12.75">
      <c r="A117" s="1">
        <v>28</v>
      </c>
      <c r="B117" s="1">
        <v>1</v>
      </c>
      <c r="C117" s="1" t="s">
        <v>28</v>
      </c>
    </row>
    <row r="118" spans="1:3" ht="12.75">
      <c r="A118" s="1">
        <v>0</v>
      </c>
      <c r="B118" s="1">
        <v>2</v>
      </c>
      <c r="C118" s="1" t="e">
        <v>#N/A</v>
      </c>
    </row>
    <row r="119" spans="1:3" ht="12.75">
      <c r="A119" s="1">
        <v>0</v>
      </c>
      <c r="B119" s="1">
        <v>3</v>
      </c>
      <c r="C119" s="1" t="e">
        <v>#N/A</v>
      </c>
    </row>
    <row r="120" spans="1:3" ht="12.75">
      <c r="A120" s="1">
        <v>0</v>
      </c>
      <c r="B120" s="1">
        <v>4</v>
      </c>
      <c r="C120" s="1" t="e">
        <v>#N/A</v>
      </c>
    </row>
    <row r="121" spans="1:3" ht="12.75">
      <c r="A121" s="1">
        <v>0</v>
      </c>
      <c r="B121" s="1">
        <v>5</v>
      </c>
      <c r="C121" s="1" t="e">
        <v>#N/A</v>
      </c>
    </row>
    <row r="122" spans="1:3" ht="12.75">
      <c r="A122" s="1">
        <v>0</v>
      </c>
      <c r="B122" s="1">
        <v>6</v>
      </c>
      <c r="C122" s="1" t="e">
        <v>#N/A</v>
      </c>
    </row>
    <row r="123" spans="1:3" ht="12.75">
      <c r="A123" s="1">
        <v>0</v>
      </c>
      <c r="B123" s="1">
        <v>7</v>
      </c>
      <c r="C123" s="1" t="e">
        <v>#N/A</v>
      </c>
    </row>
    <row r="124" spans="1:3" ht="12.75">
      <c r="A124" s="1">
        <v>0</v>
      </c>
      <c r="B124" s="1">
        <v>8</v>
      </c>
      <c r="C124" s="1" t="e">
        <v>#N/A</v>
      </c>
    </row>
    <row r="125" spans="1:3" ht="12.75">
      <c r="A125" s="1">
        <v>0</v>
      </c>
      <c r="B125" s="1">
        <v>9</v>
      </c>
      <c r="C125" s="1" t="e">
        <v>#N/A</v>
      </c>
    </row>
    <row r="126" spans="1:3" ht="12.75">
      <c r="A126" s="1">
        <v>0</v>
      </c>
      <c r="B126" s="1">
        <v>10</v>
      </c>
      <c r="C126" s="1" t="e">
        <v>#N/A</v>
      </c>
    </row>
    <row r="127" spans="1:3" ht="12.75">
      <c r="A127" s="1">
        <v>0</v>
      </c>
      <c r="B127" s="1">
        <v>11</v>
      </c>
      <c r="C127" s="1" t="e">
        <v>#N/A</v>
      </c>
    </row>
    <row r="128" spans="1:3" ht="12.75">
      <c r="A128" s="1">
        <v>0</v>
      </c>
      <c r="B128" s="1">
        <v>12</v>
      </c>
      <c r="C128" s="1" t="e">
        <v>#N/A</v>
      </c>
    </row>
    <row r="129" spans="1:3" ht="12.75">
      <c r="A129" s="1">
        <v>0</v>
      </c>
      <c r="B129" s="1">
        <v>13</v>
      </c>
      <c r="C129" s="1" t="e">
        <v>#N/A</v>
      </c>
    </row>
    <row r="130" spans="1:3" ht="12.75">
      <c r="A130" s="1">
        <v>0</v>
      </c>
      <c r="B130" s="1">
        <v>14</v>
      </c>
      <c r="C130" s="1" t="e">
        <v>#N/A</v>
      </c>
    </row>
    <row r="131" spans="1:3" ht="12.75">
      <c r="A131" s="1">
        <v>0</v>
      </c>
      <c r="B131" s="1">
        <v>15</v>
      </c>
      <c r="C131" s="1" t="e">
        <v>#N/A</v>
      </c>
    </row>
    <row r="132" spans="1:3" ht="12.75">
      <c r="A132" s="1">
        <v>0</v>
      </c>
      <c r="B132" s="1">
        <v>16</v>
      </c>
      <c r="C132" s="1" t="e">
        <v>#N/A</v>
      </c>
    </row>
    <row r="133" spans="1:3" ht="12.75">
      <c r="A133" s="1">
        <v>0</v>
      </c>
      <c r="B133" s="1">
        <v>17</v>
      </c>
      <c r="C133" s="1" t="e">
        <v>#N/A</v>
      </c>
    </row>
    <row r="134" spans="1:3" ht="12.75">
      <c r="A134" s="1">
        <v>0</v>
      </c>
      <c r="B134" s="1">
        <v>18</v>
      </c>
      <c r="C134" s="1" t="e">
        <v>#N/A</v>
      </c>
    </row>
    <row r="135" spans="1:3" ht="12.75">
      <c r="A135" s="1">
        <v>0</v>
      </c>
      <c r="B135" s="1">
        <v>19</v>
      </c>
      <c r="C135" s="1" t="e">
        <v>#N/A</v>
      </c>
    </row>
    <row r="136" spans="1:3" ht="12.75">
      <c r="A136" s="1">
        <v>0</v>
      </c>
      <c r="B136" s="1">
        <v>20</v>
      </c>
      <c r="C136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Xabier Gaztelumendi</dc:creator>
  <cp:keywords/>
  <dc:description/>
  <cp:lastModifiedBy>OLATZ</cp:lastModifiedBy>
  <cp:lastPrinted>2016-06-02T12:32:07Z</cp:lastPrinted>
  <dcterms:created xsi:type="dcterms:W3CDTF">2015-04-16T08:35:34Z</dcterms:created>
  <dcterms:modified xsi:type="dcterms:W3CDTF">2017-04-12T11:56:51Z</dcterms:modified>
  <cp:category/>
  <cp:version/>
  <cp:contentType/>
  <cp:contentStatus/>
</cp:coreProperties>
</file>