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799" activeTab="0"/>
  </bookViews>
  <sheets>
    <sheet name="2015 batez beste" sheetId="1" r:id="rId1"/>
    <sheet name="2015_1HH" sheetId="2" r:id="rId2"/>
    <sheet name="2015_2HH" sheetId="3" r:id="rId3"/>
    <sheet name="2015_3HH" sheetId="4" r:id="rId4"/>
    <sheet name="2015_4HH" sheetId="5" r:id="rId5"/>
  </sheets>
  <definedNames/>
  <calcPr fullCalcOnLoad="1"/>
</workbook>
</file>

<file path=xl/sharedStrings.xml><?xml version="1.0" encoding="utf-8"?>
<sst xmlns="http://schemas.openxmlformats.org/spreadsheetml/2006/main" count="613" uniqueCount="112">
  <si>
    <t>BIDANIA-GOIATZ</t>
  </si>
  <si>
    <t xml:space="preserve">Udala </t>
  </si>
  <si>
    <t xml:space="preserve">ABALTZISKETA </t>
  </si>
  <si>
    <t xml:space="preserve">ADUNA </t>
  </si>
  <si>
    <t xml:space="preserve">AIZARNAZABAL </t>
  </si>
  <si>
    <t xml:space="preserve">ALBIZTUR </t>
  </si>
  <si>
    <t xml:space="preserve">ALEGIA </t>
  </si>
  <si>
    <t xml:space="preserve">ALKIZA </t>
  </si>
  <si>
    <t xml:space="preserve">ALTZO </t>
  </si>
  <si>
    <t xml:space="preserve">AMEZKETA </t>
  </si>
  <si>
    <t xml:space="preserve">ANDOAIN </t>
  </si>
  <si>
    <t xml:space="preserve">ANOETA </t>
  </si>
  <si>
    <t xml:space="preserve">ANTZUOLA </t>
  </si>
  <si>
    <t xml:space="preserve">ARAMA </t>
  </si>
  <si>
    <t xml:space="preserve">ARETXABALETA </t>
  </si>
  <si>
    <t xml:space="preserve">ASTEASU </t>
  </si>
  <si>
    <t xml:space="preserve">ATAUN </t>
  </si>
  <si>
    <t xml:space="preserve">AIA </t>
  </si>
  <si>
    <t xml:space="preserve">AZKOITIA </t>
  </si>
  <si>
    <t xml:space="preserve">AZPEITIA </t>
  </si>
  <si>
    <t xml:space="preserve">BEASAIN </t>
  </si>
  <si>
    <t xml:space="preserve">BEIZAMA </t>
  </si>
  <si>
    <t xml:space="preserve">BELAUNTZA </t>
  </si>
  <si>
    <t xml:space="preserve">BERASTEGI </t>
  </si>
  <si>
    <t xml:space="preserve">BERROBI </t>
  </si>
  <si>
    <t xml:space="preserve">ZEGAMA </t>
  </si>
  <si>
    <t xml:space="preserve">ZERAIN </t>
  </si>
  <si>
    <t xml:space="preserve">ZESTOA </t>
  </si>
  <si>
    <t xml:space="preserve">ZIZURKIL </t>
  </si>
  <si>
    <t xml:space="preserve">DEBA </t>
  </si>
  <si>
    <t xml:space="preserve">EIBAR </t>
  </si>
  <si>
    <t xml:space="preserve">ELDUAIN </t>
  </si>
  <si>
    <t xml:space="preserve">ELGOIBAR </t>
  </si>
  <si>
    <t xml:space="preserve">ELGETA </t>
  </si>
  <si>
    <t xml:space="preserve">ESKORIATZA </t>
  </si>
  <si>
    <t xml:space="preserve">EZKIO-ITSASO </t>
  </si>
  <si>
    <t xml:space="preserve">HONDARRIBIA </t>
  </si>
  <si>
    <t xml:space="preserve">GAINTZA </t>
  </si>
  <si>
    <t xml:space="preserve">GABIRIA </t>
  </si>
  <si>
    <t xml:space="preserve">GETARIA </t>
  </si>
  <si>
    <t xml:space="preserve">HERNANI </t>
  </si>
  <si>
    <t xml:space="preserve">HERNIALDE </t>
  </si>
  <si>
    <t xml:space="preserve">IBARRA </t>
  </si>
  <si>
    <t xml:space="preserve">IDIAZABAL </t>
  </si>
  <si>
    <t xml:space="preserve">IKAZTEGIETA </t>
  </si>
  <si>
    <t xml:space="preserve">IRUN </t>
  </si>
  <si>
    <t xml:space="preserve">IRURA </t>
  </si>
  <si>
    <t xml:space="preserve">ITSASONDO </t>
  </si>
  <si>
    <t xml:space="preserve">LARRAUL </t>
  </si>
  <si>
    <t xml:space="preserve">LAZKAO </t>
  </si>
  <si>
    <t xml:space="preserve">LEABURU </t>
  </si>
  <si>
    <t xml:space="preserve">LEGAZPI </t>
  </si>
  <si>
    <t xml:space="preserve">LEGORRETA </t>
  </si>
  <si>
    <t xml:space="preserve">LEZO </t>
  </si>
  <si>
    <t xml:space="preserve">LIZARTZA </t>
  </si>
  <si>
    <t xml:space="preserve">ARRASATE </t>
  </si>
  <si>
    <t xml:space="preserve">MUTRIKU </t>
  </si>
  <si>
    <t xml:space="preserve">MUTILOA </t>
  </si>
  <si>
    <t xml:space="preserve">OLABERRIA </t>
  </si>
  <si>
    <t xml:space="preserve">OñATI </t>
  </si>
  <si>
    <t xml:space="preserve">OREXA </t>
  </si>
  <si>
    <t xml:space="preserve">ORIO </t>
  </si>
  <si>
    <t xml:space="preserve">ORMAIZTEGI </t>
  </si>
  <si>
    <t xml:space="preserve">OIARTZUN </t>
  </si>
  <si>
    <t xml:space="preserve">PASAIA </t>
  </si>
  <si>
    <t xml:space="preserve">SORALUZE </t>
  </si>
  <si>
    <t xml:space="preserve">ERREZIL </t>
  </si>
  <si>
    <t xml:space="preserve">ERRENTERIA </t>
  </si>
  <si>
    <t xml:space="preserve">LEINTZ-GATZAGA </t>
  </si>
  <si>
    <t xml:space="preserve">DONOSTIA </t>
  </si>
  <si>
    <t xml:space="preserve">SEGURA </t>
  </si>
  <si>
    <t xml:space="preserve">TOLOSA </t>
  </si>
  <si>
    <t xml:space="preserve">URNIETA </t>
  </si>
  <si>
    <t xml:space="preserve">USURBIL </t>
  </si>
  <si>
    <t xml:space="preserve">BERGARA </t>
  </si>
  <si>
    <t xml:space="preserve">BILLABONA </t>
  </si>
  <si>
    <t xml:space="preserve">ORDIZIA </t>
  </si>
  <si>
    <t xml:space="preserve">URRETXU </t>
  </si>
  <si>
    <t xml:space="preserve">ZALDIBIA </t>
  </si>
  <si>
    <t xml:space="preserve">ZARAUTZ </t>
  </si>
  <si>
    <t xml:space="preserve">ZUMARRAGA </t>
  </si>
  <si>
    <t xml:space="preserve">ZUMAIA </t>
  </si>
  <si>
    <t xml:space="preserve">MENDARO </t>
  </si>
  <si>
    <t xml:space="preserve">LASARTE-ORIA </t>
  </si>
  <si>
    <t xml:space="preserve">ASTIGARRAGA </t>
  </si>
  <si>
    <t xml:space="preserve">BALIARRAIN </t>
  </si>
  <si>
    <t xml:space="preserve">ORENDAIN </t>
  </si>
  <si>
    <t xml:space="preserve">ALTZAGA </t>
  </si>
  <si>
    <t xml:space="preserve">GAZTELU </t>
  </si>
  <si>
    <t xml:space="preserve"> </t>
  </si>
  <si>
    <t xml:space="preserve">Guztira </t>
  </si>
  <si>
    <t>Ordaindutako eragiketak</t>
  </si>
  <si>
    <t>Ordaindu gabeko eragiketak</t>
  </si>
  <si>
    <t>OBBE</t>
  </si>
  <si>
    <t>Ratioa</t>
  </si>
  <si>
    <t>Zenbatekoa</t>
  </si>
  <si>
    <t>Informazio obligazioa bete ez duten udalen zerrenda</t>
  </si>
  <si>
    <t>Biztanleak</t>
  </si>
  <si>
    <t>ORDAINKETEN BATEZ BESTEKO EPEA (OBBE)</t>
  </si>
  <si>
    <t>2015eko 2. hiruhilekoa</t>
  </si>
  <si>
    <t>2015eko 1. hiruhilekoa</t>
  </si>
  <si>
    <t>2015eko 3. hiruhilekoa</t>
  </si>
  <si>
    <t>2015eko 4. hiruhilekoa</t>
  </si>
  <si>
    <t>0-1.000</t>
  </si>
  <si>
    <t>1.000-5.000</t>
  </si>
  <si>
    <t>5.000-10.000</t>
  </si>
  <si>
    <t>10.000-20.000</t>
  </si>
  <si>
    <t>20.000-100.000</t>
  </si>
  <si>
    <t xml:space="preserve"> &gt; 100.000</t>
  </si>
  <si>
    <t>2015 urtea</t>
  </si>
  <si>
    <t>*</t>
  </si>
  <si>
    <t>Ez du bidali hiruhilekoren baten informazioa (osatu gabea)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</si>
</sst>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0.000000E+00"/>
    <numFmt numFmtId="169" formatCode="0.00000E+00"/>
    <numFmt numFmtId="170" formatCode="0.0000E+00"/>
    <numFmt numFmtId="171" formatCode="0.000E+00"/>
    <numFmt numFmtId="172" formatCode="0.0E+00"/>
    <numFmt numFmtId="173" formatCode="0E+00"/>
    <numFmt numFmtId="174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Followed Hyperlink" xfId="15"/>
    <cellStyle name="Percent" xfId="16"/>
    <cellStyle name="Hyperlink" xfId="17"/>
    <cellStyle name="Comma" xfId="18"/>
    <cellStyle name="Comma [0]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I79" sqref="I79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hidden="1" customWidth="1"/>
    <col min="12" max="12" width="11.57421875" style="24" customWidth="1"/>
    <col min="13" max="16384" width="11.421875" style="1" customWidth="1"/>
  </cols>
  <sheetData>
    <row r="1" spans="1:8" ht="17.25">
      <c r="A1" s="40" t="s">
        <v>98</v>
      </c>
      <c r="B1" s="40"/>
      <c r="C1" s="40"/>
      <c r="D1" s="40"/>
      <c r="E1" s="40"/>
      <c r="F1" s="40"/>
      <c r="G1" s="40"/>
      <c r="H1" s="40"/>
    </row>
    <row r="2" spans="1:8" ht="17.25">
      <c r="A2" s="40" t="s">
        <v>109</v>
      </c>
      <c r="B2" s="40"/>
      <c r="C2" s="40"/>
      <c r="D2" s="40"/>
      <c r="E2" s="40"/>
      <c r="F2" s="40"/>
      <c r="G2" s="40"/>
      <c r="H2" s="40"/>
    </row>
    <row r="3" ht="13.5" thickBot="1"/>
    <row r="4" spans="1:8" ht="12.75">
      <c r="A4" s="11"/>
      <c r="B4" s="12"/>
      <c r="C4" s="13"/>
      <c r="D4" s="34" t="s">
        <v>91</v>
      </c>
      <c r="E4" s="35"/>
      <c r="F4" s="34" t="s">
        <v>92</v>
      </c>
      <c r="G4" s="35"/>
      <c r="H4" s="21"/>
    </row>
    <row r="5" spans="1:8" ht="13.5" thickBot="1">
      <c r="A5" s="36" t="s">
        <v>1</v>
      </c>
      <c r="B5" s="37"/>
      <c r="C5" s="38"/>
      <c r="D5" s="15" t="s">
        <v>94</v>
      </c>
      <c r="E5" s="14" t="s">
        <v>95</v>
      </c>
      <c r="F5" s="15" t="s">
        <v>94</v>
      </c>
      <c r="G5" s="14" t="s">
        <v>95</v>
      </c>
      <c r="H5" s="20" t="s">
        <v>93</v>
      </c>
    </row>
    <row r="6" spans="1:11" ht="12.75">
      <c r="A6" s="1">
        <v>1</v>
      </c>
      <c r="B6" s="1">
        <v>329</v>
      </c>
      <c r="C6" s="1" t="s">
        <v>2</v>
      </c>
      <c r="D6" s="2">
        <f>('2015_1HH'!D6*'2015_1HH'!E6+'2015_2HH'!D6*'2015_2HH'!E6+'2015_3HH'!D6*'2015_3HH'!E6+'2015_4HH'!D6*'2015_4HH'!E6)/E6</f>
        <v>-4.448293351640108</v>
      </c>
      <c r="E6" s="3">
        <f>'2015_1HH'!E6+'2015_2HH'!E6+'2015_3HH'!E6+'2015_4HH'!E6</f>
        <v>182125.67</v>
      </c>
      <c r="F6" s="2">
        <f>'2015_4HH'!F6</f>
        <v>32.9477</v>
      </c>
      <c r="G6" s="2">
        <f>'2015_4HH'!G6</f>
        <v>28917.47</v>
      </c>
      <c r="H6" s="2">
        <f>(D6*E6+F6*G6)/(E6+G6)</f>
        <v>0.675765719250574</v>
      </c>
      <c r="I6" s="25"/>
      <c r="J6" s="3">
        <f>D6*E6</f>
        <v>-810148.4070240003</v>
      </c>
      <c r="K6" s="3">
        <f>F6*G6</f>
        <v>952764.1263189999</v>
      </c>
    </row>
    <row r="7" spans="1:11" ht="12.75">
      <c r="A7" s="1">
        <v>2</v>
      </c>
      <c r="B7" s="1">
        <v>471</v>
      </c>
      <c r="C7" s="1" t="s">
        <v>3</v>
      </c>
      <c r="D7" s="2">
        <f>('2015_1HH'!D7*'2015_1HH'!E7+'2015_2HH'!D7*'2015_2HH'!E7+'2015_3HH'!D7*'2015_3HH'!E7+'2015_4HH'!D7*'2015_4HH'!E7)/E7</f>
        <v>-19.115372831835806</v>
      </c>
      <c r="E7" s="3">
        <f>'2015_1HH'!E7+'2015_2HH'!E7+'2015_3HH'!E7+'2015_4HH'!E7</f>
        <v>552053.9</v>
      </c>
      <c r="F7" s="2">
        <f>'2015_4HH'!F7</f>
        <v>-28.0317</v>
      </c>
      <c r="G7" s="3">
        <f>'2015_4HH'!G7</f>
        <v>52508.37</v>
      </c>
      <c r="H7" s="2">
        <f aca="true" t="shared" si="0" ref="H7:H70">(D7*E7+F7*G7)/(E7+G7)</f>
        <v>-19.889787361520266</v>
      </c>
      <c r="I7" s="25"/>
      <c r="J7" s="3">
        <f aca="true" t="shared" si="1" ref="J7:J70">D7*E7</f>
        <v>-10552716.121769002</v>
      </c>
      <c r="K7" s="3">
        <f aca="true" t="shared" si="2" ref="K7:K70">F7*G7</f>
        <v>-1471898.8753290002</v>
      </c>
    </row>
    <row r="8" spans="1:11" ht="12.75">
      <c r="A8" s="1">
        <v>3</v>
      </c>
      <c r="B8" s="1">
        <v>775</v>
      </c>
      <c r="C8" s="1" t="s">
        <v>4</v>
      </c>
      <c r="D8" s="2">
        <f>('2015_1HH'!D8*'2015_1HH'!E8+'2015_2HH'!D8*'2015_2HH'!E8+'2015_3HH'!D8*'2015_3HH'!E8+'2015_4HH'!D8*'2015_4HH'!E8)/E8</f>
        <v>-6.332525565589257</v>
      </c>
      <c r="E8" s="3">
        <f>'2015_1HH'!E8+'2015_2HH'!E8+'2015_3HH'!E8+'2015_4HH'!E8</f>
        <v>705382.9199999999</v>
      </c>
      <c r="F8" s="2">
        <f>'2015_4HH'!F8</f>
        <v>-24.7096</v>
      </c>
      <c r="G8" s="3">
        <f>'2015_4HH'!G8</f>
        <v>17826.12</v>
      </c>
      <c r="H8" s="2">
        <f t="shared" si="0"/>
        <v>-6.785495476082546</v>
      </c>
      <c r="I8" s="25"/>
      <c r="J8" s="3">
        <f t="shared" si="1"/>
        <v>-4466855.374430001</v>
      </c>
      <c r="K8" s="3">
        <f t="shared" si="2"/>
        <v>-440476.29475199996</v>
      </c>
    </row>
    <row r="9" spans="1:11" ht="12.75">
      <c r="A9" s="1">
        <v>4</v>
      </c>
      <c r="B9" s="1">
        <v>327</v>
      </c>
      <c r="C9" s="1" t="s">
        <v>5</v>
      </c>
      <c r="D9" s="2">
        <f>('2015_1HH'!D9*'2015_1HH'!E9+'2015_2HH'!D9*'2015_2HH'!E9+'2015_3HH'!D9*'2015_3HH'!E9+'2015_4HH'!D9*'2015_4HH'!E9)/E9</f>
        <v>-7.340182343027484</v>
      </c>
      <c r="E9" s="3">
        <f>'2015_1HH'!E9+'2015_2HH'!E9+'2015_3HH'!E9+'2015_4HH'!E9</f>
        <v>477634.09</v>
      </c>
      <c r="F9" s="2">
        <f>'2015_4HH'!F9</f>
        <v>-28.6417</v>
      </c>
      <c r="G9" s="3">
        <f>'2015_4HH'!G9</f>
        <v>8486.24</v>
      </c>
      <c r="H9" s="2">
        <f t="shared" si="0"/>
        <v>-7.712044575576587</v>
      </c>
      <c r="I9" s="25"/>
      <c r="J9" s="3">
        <f t="shared" si="1"/>
        <v>-3505921.3138460005</v>
      </c>
      <c r="K9" s="3">
        <f t="shared" si="2"/>
        <v>-243060.340208</v>
      </c>
    </row>
    <row r="10" spans="1:11" ht="12.75">
      <c r="A10" s="1">
        <v>5</v>
      </c>
      <c r="B10" s="3">
        <v>1744</v>
      </c>
      <c r="C10" s="1" t="s">
        <v>6</v>
      </c>
      <c r="D10" s="2">
        <f>('2015_1HH'!D10*'2015_1HH'!E10+'2015_2HH'!D10*'2015_2HH'!E10+'2015_3HH'!D10*'2015_3HH'!E10+'2015_4HH'!D10*'2015_4HH'!E10)/E10</f>
        <v>-7.025487109929862</v>
      </c>
      <c r="E10" s="3">
        <f>'2015_1HH'!E10+'2015_2HH'!E10+'2015_3HH'!E10+'2015_4HH'!E10</f>
        <v>1081596.83</v>
      </c>
      <c r="F10" s="2">
        <f>'2015_4HH'!F10</f>
        <v>-26.4982</v>
      </c>
      <c r="G10" s="3">
        <f>'2015_4HH'!G10</f>
        <v>91537.26</v>
      </c>
      <c r="H10" s="2">
        <f t="shared" si="0"/>
        <v>-8.544903174911573</v>
      </c>
      <c r="I10" s="25"/>
      <c r="J10" s="3">
        <f t="shared" si="1"/>
        <v>-7598744.587306</v>
      </c>
      <c r="K10" s="3">
        <f t="shared" si="2"/>
        <v>-2425572.622932</v>
      </c>
    </row>
    <row r="11" spans="1:11" ht="12.75">
      <c r="A11" s="1">
        <v>6</v>
      </c>
      <c r="B11" s="1">
        <v>373</v>
      </c>
      <c r="C11" s="1" t="s">
        <v>7</v>
      </c>
      <c r="D11" s="2">
        <f>('2015_1HH'!D11*'2015_1HH'!E11+'2015_2HH'!D11*'2015_2HH'!E11+'2015_3HH'!D11*'2015_3HH'!E11+'2015_4HH'!D11*'2015_4HH'!E11)/E11</f>
        <v>7.058697850832977</v>
      </c>
      <c r="E11" s="3">
        <f>'2015_1HH'!E11+'2015_2HH'!E11+'2015_3HH'!E11+'2015_4HH'!E11</f>
        <v>435831.18</v>
      </c>
      <c r="F11" s="2">
        <f>'2015_4HH'!F11</f>
        <v>-12.0152</v>
      </c>
      <c r="G11" s="3">
        <f>'2015_4HH'!G11</f>
        <v>3203.92</v>
      </c>
      <c r="H11" s="2">
        <f t="shared" si="0"/>
        <v>6.919503415576569</v>
      </c>
      <c r="I11" s="25"/>
      <c r="J11" s="3">
        <f t="shared" si="1"/>
        <v>3076400.613592</v>
      </c>
      <c r="K11" s="3">
        <f t="shared" si="2"/>
        <v>-38495.739584</v>
      </c>
    </row>
    <row r="12" spans="1:11" ht="12.75">
      <c r="A12" s="1">
        <v>7</v>
      </c>
      <c r="B12" s="1">
        <v>400</v>
      </c>
      <c r="C12" s="1" t="s">
        <v>8</v>
      </c>
      <c r="D12" s="2">
        <f>('2015_1HH'!D12*'2015_1HH'!E12+'2015_2HH'!D12*'2015_2HH'!E12+'2015_3HH'!D12*'2015_3HH'!E12+'2015_4HH'!D12*'2015_4HH'!E12)/E12</f>
        <v>-5.505587079032457</v>
      </c>
      <c r="E12" s="3">
        <f>'2015_1HH'!E12+'2015_2HH'!E12+'2015_3HH'!E12+'2015_4HH'!E12</f>
        <v>361211.34</v>
      </c>
      <c r="F12" s="2">
        <f>'2015_4HH'!F12</f>
        <v>20.0769</v>
      </c>
      <c r="G12" s="3">
        <f>'2015_4HH'!G12</f>
        <v>24804.72</v>
      </c>
      <c r="H12" s="2">
        <f t="shared" si="0"/>
        <v>-3.861700995901569</v>
      </c>
      <c r="I12" s="25"/>
      <c r="J12" s="3">
        <f t="shared" si="1"/>
        <v>-1988680.486304</v>
      </c>
      <c r="K12" s="3">
        <f t="shared" si="2"/>
        <v>498001.88296799996</v>
      </c>
    </row>
    <row r="13" spans="1:11" ht="12.75">
      <c r="A13" s="1">
        <v>8</v>
      </c>
      <c r="B13" s="1">
        <v>968</v>
      </c>
      <c r="C13" s="1" t="s">
        <v>9</v>
      </c>
      <c r="D13" s="2">
        <f>('2015_1HH'!D13*'2015_1HH'!E13+'2015_2HH'!D13*'2015_2HH'!E13+'2015_3HH'!D13*'2015_3HH'!E13+'2015_4HH'!D13*'2015_4HH'!E13)/E13</f>
        <v>-12.184309746842711</v>
      </c>
      <c r="E13" s="3">
        <f>'2015_1HH'!E13+'2015_2HH'!E13+'2015_3HH'!E13+'2015_4HH'!E13</f>
        <v>467240.74</v>
      </c>
      <c r="F13" s="2">
        <f>'2015_4HH'!F13</f>
        <v>-29.82</v>
      </c>
      <c r="G13" s="3">
        <f>'2015_4HH'!G13</f>
        <v>85142.42</v>
      </c>
      <c r="H13" s="2">
        <f t="shared" si="0"/>
        <v>-14.90261373446649</v>
      </c>
      <c r="I13" s="25"/>
      <c r="J13" s="3">
        <f t="shared" si="1"/>
        <v>-5693005.902504001</v>
      </c>
      <c r="K13" s="3">
        <f t="shared" si="2"/>
        <v>-2538946.9644</v>
      </c>
    </row>
    <row r="14" spans="1:11" ht="12.75">
      <c r="A14" s="1">
        <v>9</v>
      </c>
      <c r="B14" s="3">
        <v>14655</v>
      </c>
      <c r="C14" s="1" t="s">
        <v>10</v>
      </c>
      <c r="D14" s="2">
        <f>('2015_1HH'!D14*'2015_1HH'!E14+'2015_2HH'!D14*'2015_2HH'!E14+'2015_3HH'!D14*'2015_3HH'!E14+'2015_4HH'!D14*'2015_4HH'!E14)/E14</f>
        <v>28.886157620033934</v>
      </c>
      <c r="E14" s="3">
        <f>'2015_1HH'!E14+'2015_2HH'!E14+'2015_3HH'!E14+'2015_4HH'!E14</f>
        <v>11882459.49</v>
      </c>
      <c r="F14" s="2">
        <f>'2015_4HH'!F14</f>
        <v>7.5346</v>
      </c>
      <c r="G14" s="3">
        <f>'2015_4HH'!G14</f>
        <v>2375339.69</v>
      </c>
      <c r="H14" s="2">
        <f t="shared" si="0"/>
        <v>25.32900257682561</v>
      </c>
      <c r="I14" s="25"/>
      <c r="J14" s="3">
        <f t="shared" si="1"/>
        <v>343238597.74180806</v>
      </c>
      <c r="K14" s="3">
        <f t="shared" si="2"/>
        <v>17897234.428274</v>
      </c>
    </row>
    <row r="15" spans="1:11" ht="12.75">
      <c r="A15" s="1">
        <v>10</v>
      </c>
      <c r="B15" s="3">
        <v>1893</v>
      </c>
      <c r="C15" s="1" t="s">
        <v>11</v>
      </c>
      <c r="D15" s="2">
        <f>('2015_1HH'!D15*'2015_1HH'!E15+'2015_2HH'!D15*'2015_2HH'!E15+'2015_3HH'!D15*'2015_3HH'!E15+'2015_4HH'!D15*'2015_4HH'!E15)/E15</f>
        <v>12.182238957122829</v>
      </c>
      <c r="E15" s="3">
        <f>'2015_1HH'!E15+'2015_2HH'!E15+'2015_3HH'!E15+'2015_4HH'!E15</f>
        <v>526061.95</v>
      </c>
      <c r="F15" s="2">
        <f>'2015_4HH'!F15</f>
        <v>27.2305</v>
      </c>
      <c r="G15" s="3">
        <f>'2015_4HH'!G15</f>
        <v>135167.74</v>
      </c>
      <c r="H15" s="2">
        <f t="shared" si="0"/>
        <v>15.258385516869335</v>
      </c>
      <c r="I15" s="25"/>
      <c r="J15" s="3">
        <f t="shared" si="1"/>
        <v>6408612.381150001</v>
      </c>
      <c r="K15" s="3">
        <f t="shared" si="2"/>
        <v>3680685.1440699995</v>
      </c>
    </row>
    <row r="16" spans="1:11" ht="12.75">
      <c r="A16" s="1">
        <v>11</v>
      </c>
      <c r="B16" s="3">
        <v>2193</v>
      </c>
      <c r="C16" s="1" t="s">
        <v>12</v>
      </c>
      <c r="D16" s="2">
        <f>('2015_1HH'!D16*'2015_1HH'!E16+'2015_2HH'!D16*'2015_2HH'!E16+'2015_3HH'!D16*'2015_3HH'!E16+'2015_4HH'!D16*'2015_4HH'!E16)/E16</f>
        <v>4.249540365740783</v>
      </c>
      <c r="E16" s="3">
        <f>'2015_1HH'!E16+'2015_2HH'!E16+'2015_3HH'!E16+'2015_4HH'!E16</f>
        <v>997544.21</v>
      </c>
      <c r="F16" s="2">
        <f>'2015_4HH'!F16</f>
        <v>-11.9244</v>
      </c>
      <c r="G16" s="3">
        <f>'2015_4HH'!G16</f>
        <v>48905.27</v>
      </c>
      <c r="H16" s="2">
        <f t="shared" si="0"/>
        <v>3.493659708654068</v>
      </c>
      <c r="I16" s="25"/>
      <c r="J16" s="3">
        <f t="shared" si="1"/>
        <v>4239104.387006001</v>
      </c>
      <c r="K16" s="3">
        <f t="shared" si="2"/>
        <v>-583166.001588</v>
      </c>
    </row>
    <row r="17" spans="1:11" ht="12.75">
      <c r="A17" s="1">
        <v>12</v>
      </c>
      <c r="B17" s="1">
        <v>217</v>
      </c>
      <c r="C17" s="1" t="s">
        <v>13</v>
      </c>
      <c r="D17" s="2">
        <f>('2015_1HH'!D17*'2015_1HH'!E17+'2015_2HH'!D17*'2015_2HH'!E17+'2015_3HH'!D17*'2015_3HH'!E17+'2015_4HH'!D17*'2015_4HH'!E17)/E17</f>
        <v>-1.1440302078506421</v>
      </c>
      <c r="E17" s="3">
        <f>'2015_1HH'!E17+'2015_2HH'!E17+'2015_3HH'!E17+'2015_4HH'!E17</f>
        <v>343344.62</v>
      </c>
      <c r="F17" s="2">
        <f>'2015_4HH'!F17</f>
        <v>-6.8752</v>
      </c>
      <c r="G17" s="3">
        <f>'2015_4HH'!G17</f>
        <v>13305.38</v>
      </c>
      <c r="H17" s="2">
        <f t="shared" si="0"/>
        <v>-1.357840363266507</v>
      </c>
      <c r="I17" s="25"/>
      <c r="J17" s="3">
        <f t="shared" si="1"/>
        <v>-392796.6169829997</v>
      </c>
      <c r="K17" s="3">
        <f t="shared" si="2"/>
        <v>-91477.148576</v>
      </c>
    </row>
    <row r="18" spans="1:11" ht="12.75">
      <c r="A18" s="1">
        <v>13</v>
      </c>
      <c r="B18" s="3">
        <v>6995</v>
      </c>
      <c r="C18" s="1" t="s">
        <v>14</v>
      </c>
      <c r="D18" s="2">
        <f>('2015_1HH'!D18*'2015_1HH'!E18+'2015_2HH'!D18*'2015_2HH'!E18+'2015_3HH'!D18*'2015_3HH'!E18+'2015_4HH'!D18*'2015_4HH'!E18)/E18</f>
        <v>0.7419266503365083</v>
      </c>
      <c r="E18" s="3">
        <f>'2015_1HH'!E18+'2015_2HH'!E18+'2015_3HH'!E18+'2015_4HH'!E18</f>
        <v>5337886.52</v>
      </c>
      <c r="F18" s="2">
        <f>'2015_4HH'!F18</f>
        <v>-21.1795</v>
      </c>
      <c r="G18" s="3">
        <f>'2015_4HH'!G18</f>
        <v>654070.12</v>
      </c>
      <c r="H18" s="2">
        <f t="shared" si="0"/>
        <v>-1.6509728683350418</v>
      </c>
      <c r="I18" s="25"/>
      <c r="J18" s="3">
        <f t="shared" si="1"/>
        <v>3960320.2656600005</v>
      </c>
      <c r="K18" s="3">
        <f t="shared" si="2"/>
        <v>-13852878.10654</v>
      </c>
    </row>
    <row r="19" spans="1:11" ht="12.75">
      <c r="A19" s="1">
        <v>14</v>
      </c>
      <c r="B19" s="3">
        <v>1523</v>
      </c>
      <c r="C19" s="1" t="s">
        <v>15</v>
      </c>
      <c r="D19" s="2">
        <f>('2015_1HH'!D19*'2015_1HH'!E19+'2015_2HH'!D19*'2015_2HH'!E19+'2015_3HH'!D19*'2015_3HH'!E19+'2015_4HH'!D19*'2015_4HH'!E19)/E19</f>
        <v>-13.509154603518747</v>
      </c>
      <c r="E19" s="3">
        <f>'2015_1HH'!E19+'2015_2HH'!E19+'2015_3HH'!E19+'2015_4HH'!E19</f>
        <v>1241351.63</v>
      </c>
      <c r="F19" s="2">
        <f>'2015_4HH'!F19</f>
        <v>-21.0362</v>
      </c>
      <c r="G19" s="3">
        <f>'2015_4HH'!G19</f>
        <v>145379.65</v>
      </c>
      <c r="H19" s="2">
        <f t="shared" si="0"/>
        <v>-14.298261506245105</v>
      </c>
      <c r="I19" s="25"/>
      <c r="J19" s="3">
        <f t="shared" si="1"/>
        <v>-16769611.086999997</v>
      </c>
      <c r="K19" s="3">
        <f t="shared" si="2"/>
        <v>-3058235.39333</v>
      </c>
    </row>
    <row r="20" spans="1:11" ht="12.75">
      <c r="A20" s="1">
        <v>15</v>
      </c>
      <c r="B20" s="3">
        <v>1700</v>
      </c>
      <c r="C20" s="1" t="s">
        <v>16</v>
      </c>
      <c r="D20" s="2">
        <f>('2015_1HH'!D20*'2015_1HH'!E20+'2015_2HH'!D20*'2015_2HH'!E20+'2015_3HH'!D20*'2015_3HH'!E20+'2015_4HH'!D20*'2015_4HH'!E20)/E20</f>
        <v>-7.366623027793238</v>
      </c>
      <c r="E20" s="3">
        <f>'2015_1HH'!E20+'2015_2HH'!E20+'2015_3HH'!E20+'2015_4HH'!E20</f>
        <v>796781.95</v>
      </c>
      <c r="F20" s="2">
        <f>'2015_4HH'!F20</f>
        <v>-21.07</v>
      </c>
      <c r="G20" s="3">
        <f>'2015_4HH'!G20</f>
        <v>32038.02</v>
      </c>
      <c r="H20" s="2">
        <f t="shared" si="0"/>
        <v>-7.896326801102536</v>
      </c>
      <c r="I20" s="25"/>
      <c r="J20" s="3">
        <f t="shared" si="1"/>
        <v>-5869592.261</v>
      </c>
      <c r="K20" s="3">
        <f t="shared" si="2"/>
        <v>-675041.0814</v>
      </c>
    </row>
    <row r="21" spans="1:11" ht="12.75">
      <c r="A21" s="1">
        <v>16</v>
      </c>
      <c r="B21" s="3">
        <v>2039</v>
      </c>
      <c r="C21" s="1" t="s">
        <v>17</v>
      </c>
      <c r="D21" s="2">
        <f>('2015_1HH'!D21*'2015_1HH'!E21+'2015_2HH'!D21*'2015_2HH'!E21+'2015_3HH'!D21*'2015_3HH'!E21+'2015_4HH'!D21*'2015_4HH'!E21)/E21</f>
        <v>0.8501209752935777</v>
      </c>
      <c r="E21" s="3">
        <f>'2015_1HH'!E21+'2015_2HH'!E21+'2015_3HH'!E21+'2015_4HH'!E21</f>
        <v>2546600.59</v>
      </c>
      <c r="F21" s="2">
        <f>'2015_4HH'!F21</f>
        <v>-17.7054</v>
      </c>
      <c r="G21" s="3">
        <f>'2015_4HH'!G21</f>
        <v>328589.72</v>
      </c>
      <c r="H21" s="2">
        <f t="shared" si="0"/>
        <v>-1.2704876746868279</v>
      </c>
      <c r="I21" s="25"/>
      <c r="J21" s="3">
        <f t="shared" si="1"/>
        <v>2164918.577254</v>
      </c>
      <c r="K21" s="3">
        <f t="shared" si="2"/>
        <v>-5817812.428487999</v>
      </c>
    </row>
    <row r="22" spans="1:11" ht="12.75">
      <c r="A22" s="1">
        <v>17</v>
      </c>
      <c r="B22" s="3">
        <v>11480</v>
      </c>
      <c r="C22" s="1" t="s">
        <v>18</v>
      </c>
      <c r="D22" s="2">
        <f>('2015_1HH'!D22*'2015_1HH'!E22+'2015_2HH'!D22*'2015_2HH'!E22+'2015_3HH'!D22*'2015_3HH'!E22+'2015_4HH'!D22*'2015_4HH'!E22)/E22</f>
        <v>8.807883966723637</v>
      </c>
      <c r="E22" s="3">
        <f>'2015_1HH'!E22+'2015_2HH'!E22+'2015_3HH'!E22+'2015_4HH'!E22</f>
        <v>7378204.200000001</v>
      </c>
      <c r="F22" s="2">
        <f>'2015_4HH'!F22</f>
        <v>3.2779</v>
      </c>
      <c r="G22" s="3">
        <f>'2015_4HH'!G22</f>
        <v>1505811.16</v>
      </c>
      <c r="H22" s="2">
        <f t="shared" si="0"/>
        <v>7.8705700119092326</v>
      </c>
      <c r="I22" s="25"/>
      <c r="J22" s="3">
        <f t="shared" si="1"/>
        <v>64986366.47639301</v>
      </c>
      <c r="K22" s="3">
        <f t="shared" si="2"/>
        <v>4935898.401364</v>
      </c>
    </row>
    <row r="23" spans="1:11" ht="12.75">
      <c r="A23" s="1">
        <v>18</v>
      </c>
      <c r="B23" s="3">
        <v>14580</v>
      </c>
      <c r="C23" s="1" t="s">
        <v>19</v>
      </c>
      <c r="D23" s="2">
        <f>('2015_1HH'!D23*'2015_1HH'!E23+'2015_2HH'!D23*'2015_2HH'!E23+'2015_3HH'!D23*'2015_3HH'!E23+'2015_4HH'!D23*'2015_4HH'!E23)/E23</f>
        <v>0.77</v>
      </c>
      <c r="E23" s="3">
        <f>'2015_1HH'!E23+'2015_2HH'!E23+'2015_3HH'!E23+'2015_4HH'!E23</f>
        <v>10134137.83</v>
      </c>
      <c r="F23" s="2">
        <f>'2015_4HH'!F23</f>
        <v>-17.4135</v>
      </c>
      <c r="G23" s="3">
        <f>'2015_4HH'!G23</f>
        <v>1585531.31</v>
      </c>
      <c r="H23" s="2">
        <f t="shared" si="0"/>
        <v>-1.6900104517442889</v>
      </c>
      <c r="I23" s="25"/>
      <c r="J23" s="3">
        <f t="shared" si="1"/>
        <v>7803286.1291000005</v>
      </c>
      <c r="K23" s="3">
        <f t="shared" si="2"/>
        <v>-27609649.466685</v>
      </c>
    </row>
    <row r="24" spans="1:11" ht="12.75">
      <c r="A24" s="1">
        <v>19</v>
      </c>
      <c r="B24" s="3">
        <v>13812</v>
      </c>
      <c r="C24" s="1" t="s">
        <v>20</v>
      </c>
      <c r="D24" s="2">
        <f>('2015_1HH'!D24*'2015_1HH'!E24+'2015_2HH'!D24*'2015_2HH'!E24+'2015_3HH'!D24*'2015_3HH'!E24+'2015_4HH'!D24*'2015_4HH'!E24)/E24</f>
        <v>2.2675288403880893</v>
      </c>
      <c r="E24" s="3">
        <f>'2015_1HH'!E24+'2015_2HH'!E24+'2015_3HH'!E24+'2015_4HH'!E24</f>
        <v>8265093.01</v>
      </c>
      <c r="F24" s="2">
        <f>'2015_4HH'!F24</f>
        <v>-1.4597</v>
      </c>
      <c r="G24" s="3">
        <f>'2015_4HH'!G24</f>
        <v>912309.98</v>
      </c>
      <c r="H24" s="2">
        <f t="shared" si="0"/>
        <v>1.897011377818879</v>
      </c>
      <c r="I24" s="25"/>
      <c r="J24" s="3">
        <f t="shared" si="1"/>
        <v>18741336.768665</v>
      </c>
      <c r="K24" s="3">
        <f t="shared" si="2"/>
        <v>-1331698.877806</v>
      </c>
    </row>
    <row r="25" spans="1:11" ht="12.75">
      <c r="A25" s="1">
        <v>20</v>
      </c>
      <c r="B25" s="1">
        <v>167</v>
      </c>
      <c r="C25" s="1" t="s">
        <v>21</v>
      </c>
      <c r="D25" s="2">
        <f>('2015_1HH'!D25*'2015_1HH'!E25+'2015_2HH'!D25*'2015_2HH'!E25+'2015_3HH'!D25*'2015_3HH'!E25+'2015_4HH'!D25*'2015_4HH'!E25)/E25</f>
        <v>-1.7103777784764098</v>
      </c>
      <c r="E25" s="3">
        <f>'2015_1HH'!E25+'2015_2HH'!E25+'2015_3HH'!E25+'2015_4HH'!E25</f>
        <v>195938.77</v>
      </c>
      <c r="F25" s="2">
        <f>'2015_4HH'!F25</f>
        <v>-27.0785</v>
      </c>
      <c r="G25" s="3">
        <f>'2015_4HH'!G25</f>
        <v>11792.51</v>
      </c>
      <c r="H25" s="2">
        <f t="shared" si="0"/>
        <v>-3.150477868258455</v>
      </c>
      <c r="I25" s="25"/>
      <c r="J25" s="3">
        <f t="shared" si="1"/>
        <v>-335129.3181500002</v>
      </c>
      <c r="K25" s="3">
        <f t="shared" si="2"/>
        <v>-319323.482035</v>
      </c>
    </row>
    <row r="26" spans="1:11" ht="12.75">
      <c r="A26" s="1">
        <v>21</v>
      </c>
      <c r="B26" s="1">
        <v>260</v>
      </c>
      <c r="C26" s="1" t="s">
        <v>22</v>
      </c>
      <c r="D26" s="2">
        <f>('2015_1HH'!D26*'2015_1HH'!E26+'2015_2HH'!D26*'2015_2HH'!E26+'2015_3HH'!D26*'2015_3HH'!E26+'2015_4HH'!D26*'2015_4HH'!E26)/E26</f>
        <v>11.842858193136717</v>
      </c>
      <c r="E26" s="3">
        <f>'2015_1HH'!E26+'2015_2HH'!E26+'2015_3HH'!E26+'2015_4HH'!E26</f>
        <v>325374.58999999997</v>
      </c>
      <c r="F26" s="2">
        <f>'2015_4HH'!F26</f>
        <v>0.9207</v>
      </c>
      <c r="G26" s="3">
        <f>'2015_4HH'!G26</f>
        <v>65319.75</v>
      </c>
      <c r="H26" s="2">
        <f t="shared" si="0"/>
        <v>10.016794773236287</v>
      </c>
      <c r="I26" s="25"/>
      <c r="J26" s="3">
        <f t="shared" si="1"/>
        <v>3853365.12902</v>
      </c>
      <c r="K26" s="3">
        <f t="shared" si="2"/>
        <v>60139.893825</v>
      </c>
    </row>
    <row r="27" spans="1:11" ht="12.75">
      <c r="A27" s="1">
        <v>22</v>
      </c>
      <c r="B27" s="3">
        <v>1056</v>
      </c>
      <c r="C27" s="1" t="s">
        <v>23</v>
      </c>
      <c r="D27" s="2">
        <f>('2015_1HH'!D27*'2015_1HH'!E27+'2015_2HH'!D27*'2015_2HH'!E27+'2015_3HH'!D27*'2015_3HH'!E27+'2015_4HH'!D27*'2015_4HH'!E27)/E27</f>
        <v>-15.15581363753621</v>
      </c>
      <c r="E27" s="3">
        <f>'2015_1HH'!E27+'2015_2HH'!E27+'2015_3HH'!E27+'2015_4HH'!E27</f>
        <v>1113748.3900000001</v>
      </c>
      <c r="F27" s="2">
        <f>'2015_4HH'!F27</f>
        <v>4.0726</v>
      </c>
      <c r="G27" s="3">
        <f>'2015_4HH'!G27</f>
        <v>87137.17</v>
      </c>
      <c r="H27" s="2">
        <f t="shared" si="0"/>
        <v>-13.76058531289526</v>
      </c>
      <c r="I27" s="25"/>
      <c r="J27" s="3">
        <f t="shared" si="1"/>
        <v>-16879763.037946</v>
      </c>
      <c r="K27" s="3">
        <f t="shared" si="2"/>
        <v>354874.83854200004</v>
      </c>
    </row>
    <row r="28" spans="1:11" ht="12.75">
      <c r="A28" s="1">
        <v>23</v>
      </c>
      <c r="B28" s="1">
        <v>568</v>
      </c>
      <c r="C28" s="1" t="s">
        <v>24</v>
      </c>
      <c r="D28" s="2">
        <f>('2015_1HH'!D28*'2015_1HH'!E28+'2015_2HH'!D28*'2015_2HH'!E28+'2015_3HH'!D28*'2015_3HH'!E28+'2015_4HH'!D28*'2015_4HH'!E28)/E28</f>
        <v>-7.925267480213088</v>
      </c>
      <c r="E28" s="3">
        <f>'2015_1HH'!E28+'2015_2HH'!E28+'2015_3HH'!E28+'2015_4HH'!E28</f>
        <v>291120.45</v>
      </c>
      <c r="F28" s="2">
        <f>'2015_4HH'!F28</f>
        <v>-2.7661</v>
      </c>
      <c r="G28" s="3">
        <f>'2015_4HH'!G28</f>
        <v>634.76</v>
      </c>
      <c r="H28" s="2">
        <f t="shared" si="0"/>
        <v>-7.914042888372071</v>
      </c>
      <c r="I28" s="25"/>
      <c r="J28" s="3">
        <f t="shared" si="1"/>
        <v>-2307207.4352100003</v>
      </c>
      <c r="K28" s="3">
        <f t="shared" si="2"/>
        <v>-1755.8096359999997</v>
      </c>
    </row>
    <row r="29" spans="1:11" ht="12.75">
      <c r="A29" s="1">
        <v>24</v>
      </c>
      <c r="B29" s="1">
        <v>524</v>
      </c>
      <c r="C29" s="1" t="s">
        <v>0</v>
      </c>
      <c r="D29" s="2">
        <f>('2015_1HH'!D29*'2015_1HH'!E29+'2015_2HH'!D29*'2015_2HH'!E29+'2015_3HH'!D29*'2015_3HH'!E29+'2015_4HH'!D29*'2015_4HH'!E29)/E29</f>
        <v>-6.049558538167136</v>
      </c>
      <c r="E29" s="3">
        <f>'2015_1HH'!E29+'2015_2HH'!E29+'2015_3HH'!E29+'2015_4HH'!E29</f>
        <v>464021.72</v>
      </c>
      <c r="F29" s="2">
        <f>'2015_4HH'!F29</f>
        <v>10.7003</v>
      </c>
      <c r="G29" s="3">
        <f>'2015_4HH'!G29</f>
        <v>12674.73</v>
      </c>
      <c r="H29" s="2">
        <f t="shared" si="0"/>
        <v>-5.604201887179987</v>
      </c>
      <c r="I29" s="25"/>
      <c r="J29" s="3">
        <f t="shared" si="1"/>
        <v>-2807126.558121</v>
      </c>
      <c r="K29" s="3">
        <f t="shared" si="2"/>
        <v>135623.413419</v>
      </c>
    </row>
    <row r="30" spans="1:11" ht="12.75">
      <c r="A30" s="1">
        <v>25</v>
      </c>
      <c r="B30" s="3">
        <v>1527</v>
      </c>
      <c r="C30" s="1" t="s">
        <v>25</v>
      </c>
      <c r="D30" s="2">
        <f>('2015_1HH'!D30*'2015_1HH'!E30+'2015_2HH'!D30*'2015_2HH'!E30+'2015_3HH'!D30*'2015_3HH'!E30+'2015_4HH'!D30*'2015_4HH'!E30)/E30</f>
        <v>12.3721363741757</v>
      </c>
      <c r="E30" s="3">
        <f>'2015_1HH'!E30+'2015_2HH'!E30+'2015_3HH'!E30+'2015_4HH'!E30</f>
        <v>1274265.33</v>
      </c>
      <c r="F30" s="2">
        <f>'2015_4HH'!F30</f>
        <v>79.1514</v>
      </c>
      <c r="G30" s="3">
        <f>'2015_4HH'!G30</f>
        <v>64447.46</v>
      </c>
      <c r="H30" s="2">
        <f t="shared" si="0"/>
        <v>15.586981226262878</v>
      </c>
      <c r="I30" s="25"/>
      <c r="J30" s="3">
        <f t="shared" si="1"/>
        <v>15765384.439644001</v>
      </c>
      <c r="K30" s="3">
        <f t="shared" si="2"/>
        <v>5101106.685443999</v>
      </c>
    </row>
    <row r="31" spans="1:11" ht="12.75">
      <c r="A31" s="1">
        <v>26</v>
      </c>
      <c r="B31" s="1">
        <v>263</v>
      </c>
      <c r="C31" s="1" t="s">
        <v>26</v>
      </c>
      <c r="D31" s="2">
        <f>('2015_1HH'!D31*'2015_1HH'!E31+'2015_2HH'!D31*'2015_2HH'!E31+'2015_3HH'!D31*'2015_3HH'!E31+'2015_4HH'!D31*'2015_4HH'!E31)/E31</f>
        <v>33.58857019670047</v>
      </c>
      <c r="E31" s="3">
        <f>'2015_1HH'!E31+'2015_2HH'!E31+'2015_3HH'!E31+'2015_4HH'!E31</f>
        <v>357441.43000000005</v>
      </c>
      <c r="F31" s="2">
        <f>'2015_4HH'!F31</f>
        <v>10.3067</v>
      </c>
      <c r="G31" s="3">
        <f>'2015_4HH'!G31</f>
        <v>61784.93</v>
      </c>
      <c r="H31" s="2">
        <f t="shared" si="0"/>
        <v>30.157324317094467</v>
      </c>
      <c r="I31" s="25"/>
      <c r="J31" s="3">
        <f t="shared" si="1"/>
        <v>12005946.562764</v>
      </c>
      <c r="K31" s="3">
        <f t="shared" si="2"/>
        <v>636798.738031</v>
      </c>
    </row>
    <row r="32" spans="1:11" ht="12.75">
      <c r="A32" s="1">
        <v>27</v>
      </c>
      <c r="B32" s="3">
        <v>3656</v>
      </c>
      <c r="C32" s="1" t="s">
        <v>27</v>
      </c>
      <c r="D32" s="2">
        <f>('2015_1HH'!D32*'2015_1HH'!E32+'2015_2HH'!D32*'2015_2HH'!E32+'2015_3HH'!D32*'2015_3HH'!E32+'2015_4HH'!D32*'2015_4HH'!E32)/E32</f>
        <v>-2.1917815615354552</v>
      </c>
      <c r="E32" s="3">
        <f>'2015_1HH'!E32+'2015_2HH'!E32+'2015_3HH'!E32+'2015_4HH'!E32</f>
        <v>2394231.9000000004</v>
      </c>
      <c r="F32" s="2">
        <f>'2015_4HH'!F32</f>
        <v>16.596</v>
      </c>
      <c r="G32" s="3">
        <f>'2015_4HH'!G32</f>
        <v>329854.08</v>
      </c>
      <c r="H32" s="2">
        <f t="shared" si="0"/>
        <v>0.08319303461192482</v>
      </c>
      <c r="I32" s="25"/>
      <c r="J32" s="3">
        <f t="shared" si="1"/>
        <v>-5247633.332460001</v>
      </c>
      <c r="K32" s="3">
        <f t="shared" si="2"/>
        <v>5474258.31168</v>
      </c>
    </row>
    <row r="33" spans="1:11" ht="12.75">
      <c r="A33" s="1">
        <v>28</v>
      </c>
      <c r="B33" s="3">
        <v>2997</v>
      </c>
      <c r="C33" s="1" t="s">
        <v>28</v>
      </c>
      <c r="D33" s="2">
        <f>('2015_1HH'!D33*'2015_1HH'!E33+'2015_2HH'!D33*'2015_2HH'!E33+'2015_3HH'!D33*'2015_3HH'!E33+'2015_4HH'!D33*'2015_4HH'!E33)/E33</f>
        <v>12.840113238380649</v>
      </c>
      <c r="E33" s="3">
        <f>'2015_1HH'!E33+'2015_2HH'!E33+'2015_3HH'!E33+'2015_4HH'!E33</f>
        <v>1468567.23</v>
      </c>
      <c r="F33" s="2">
        <f>'2015_4HH'!F33</f>
        <v>2.6302</v>
      </c>
      <c r="G33" s="3">
        <f>'2015_4HH'!G33</f>
        <v>353673.99</v>
      </c>
      <c r="H33" s="2">
        <f t="shared" si="0"/>
        <v>10.858498119076133</v>
      </c>
      <c r="I33" s="25"/>
      <c r="J33" s="3">
        <f t="shared" si="1"/>
        <v>18856569.531375</v>
      </c>
      <c r="K33" s="3">
        <f t="shared" si="2"/>
        <v>930233.3284979999</v>
      </c>
    </row>
    <row r="34" spans="1:11" ht="12.75">
      <c r="A34" s="1">
        <v>29</v>
      </c>
      <c r="B34" s="3">
        <v>5450</v>
      </c>
      <c r="C34" s="1" t="s">
        <v>29</v>
      </c>
      <c r="D34" s="2">
        <f>('2015_1HH'!D34*'2015_1HH'!E34+'2015_2HH'!D34*'2015_2HH'!E34+'2015_3HH'!D34*'2015_3HH'!E34+'2015_4HH'!D34*'2015_4HH'!E34)/E34</f>
        <v>15.380923173280095</v>
      </c>
      <c r="E34" s="3">
        <f>'2015_1HH'!E34+'2015_2HH'!E34+'2015_3HH'!E34+'2015_4HH'!E34</f>
        <v>5297940.71</v>
      </c>
      <c r="F34" s="2">
        <f>'2015_4HH'!F34</f>
        <v>43.2739</v>
      </c>
      <c r="G34" s="3">
        <f>'2015_4HH'!G34</f>
        <v>1810407.99</v>
      </c>
      <c r="H34" s="2">
        <f t="shared" si="0"/>
        <v>22.484917397983583</v>
      </c>
      <c r="I34" s="25"/>
      <c r="J34" s="3">
        <f t="shared" si="1"/>
        <v>81487219.037103</v>
      </c>
      <c r="K34" s="3">
        <f t="shared" si="2"/>
        <v>78343414.318461</v>
      </c>
    </row>
    <row r="35" spans="1:11" ht="12.75">
      <c r="A35" s="1">
        <v>30</v>
      </c>
      <c r="B35" s="3">
        <v>27440</v>
      </c>
      <c r="C35" s="1" t="s">
        <v>30</v>
      </c>
      <c r="D35" s="2">
        <f>('2015_1HH'!D35*'2015_1HH'!E35+'2015_2HH'!D35*'2015_2HH'!E35+'2015_3HH'!D35*'2015_3HH'!E35+'2015_4HH'!D35*'2015_4HH'!E35)/E35</f>
        <v>-3.0741875152953115</v>
      </c>
      <c r="E35" s="3">
        <f>'2015_1HH'!E35+'2015_2HH'!E35+'2015_3HH'!E35+'2015_4HH'!E35</f>
        <v>12593793.92</v>
      </c>
      <c r="F35" s="2">
        <f>'2015_4HH'!F35</f>
        <v>-14.2159</v>
      </c>
      <c r="G35" s="3">
        <f>'2015_4HH'!G35</f>
        <v>1702804.12</v>
      </c>
      <c r="H35" s="2">
        <f t="shared" si="0"/>
        <v>-4.401227267670596</v>
      </c>
      <c r="I35" s="25"/>
      <c r="J35" s="3">
        <f t="shared" si="1"/>
        <v>-38715684.039066</v>
      </c>
      <c r="K35" s="3">
        <f t="shared" si="2"/>
        <v>-24206893.089508</v>
      </c>
    </row>
    <row r="36" spans="1:11" ht="12.75">
      <c r="A36" s="1">
        <v>31</v>
      </c>
      <c r="B36" s="1">
        <v>239</v>
      </c>
      <c r="C36" s="1" t="s">
        <v>31</v>
      </c>
      <c r="D36" s="2">
        <f>('2015_1HH'!D36*'2015_1HH'!E36+'2015_2HH'!D36*'2015_2HH'!E36+'2015_3HH'!D36*'2015_3HH'!E36+'2015_4HH'!D36*'2015_4HH'!E36)/E36</f>
        <v>-3.054974699438079</v>
      </c>
      <c r="E36" s="3">
        <f>'2015_1HH'!E36+'2015_2HH'!E36+'2015_3HH'!E36+'2015_4HH'!E36</f>
        <v>72188.12000000001</v>
      </c>
      <c r="F36" s="2">
        <f>'2015_4HH'!F36</f>
        <v>-19.7601</v>
      </c>
      <c r="G36" s="3">
        <f>'2015_4HH'!G36</f>
        <v>23416.62</v>
      </c>
      <c r="H36" s="2">
        <f t="shared" si="0"/>
        <v>-7.146587429263445</v>
      </c>
      <c r="I36" s="25"/>
      <c r="J36" s="3">
        <f t="shared" si="1"/>
        <v>-220532.8802</v>
      </c>
      <c r="K36" s="3">
        <f t="shared" si="2"/>
        <v>-462714.752862</v>
      </c>
    </row>
    <row r="37" spans="1:11" ht="12.75">
      <c r="A37" s="1">
        <v>32</v>
      </c>
      <c r="B37" s="3">
        <v>11488</v>
      </c>
      <c r="C37" s="1" t="s">
        <v>32</v>
      </c>
      <c r="D37" s="2">
        <f>('2015_1HH'!D37*'2015_1HH'!E37+'2015_2HH'!D37*'2015_2HH'!E37+'2015_3HH'!D37*'2015_3HH'!E37+'2015_4HH'!D37*'2015_4HH'!E37)/E37</f>
        <v>0.41428829344624934</v>
      </c>
      <c r="E37" s="3">
        <f>'2015_1HH'!E37+'2015_2HH'!E37+'2015_3HH'!E37+'2015_4HH'!E37</f>
        <v>9590396.49</v>
      </c>
      <c r="F37" s="2">
        <f>'2015_4HH'!F37</f>
        <v>19.8112</v>
      </c>
      <c r="G37" s="3">
        <f>'2015_4HH'!G37</f>
        <v>845850.53</v>
      </c>
      <c r="H37" s="2">
        <f t="shared" si="0"/>
        <v>1.9863944361917758</v>
      </c>
      <c r="I37" s="25"/>
      <c r="J37" s="3">
        <f t="shared" si="1"/>
        <v>3973188.995315</v>
      </c>
      <c r="K37" s="3">
        <f t="shared" si="2"/>
        <v>16757314.019936</v>
      </c>
    </row>
    <row r="38" spans="1:11" ht="12.75">
      <c r="A38" s="1">
        <v>33</v>
      </c>
      <c r="B38" s="3">
        <v>1121</v>
      </c>
      <c r="C38" s="1" t="s">
        <v>33</v>
      </c>
      <c r="D38" s="2">
        <f>('2015_1HH'!D38*'2015_1HH'!E38+'2015_2HH'!D38*'2015_2HH'!E38+'2015_3HH'!D38*'2015_3HH'!E38+'2015_4HH'!D38*'2015_4HH'!E38)/E38</f>
        <v>1.623206022992326</v>
      </c>
      <c r="E38" s="3">
        <f>'2015_1HH'!E38+'2015_2HH'!E38+'2015_3HH'!E38+'2015_4HH'!E38</f>
        <v>608717.03</v>
      </c>
      <c r="F38" s="2">
        <f>'2015_4HH'!F38</f>
        <v>-12.6029</v>
      </c>
      <c r="G38" s="3">
        <f>'2015_4HH'!G38</f>
        <v>61181.97</v>
      </c>
      <c r="H38" s="2">
        <f t="shared" si="0"/>
        <v>0.3239337567021303</v>
      </c>
      <c r="I38" s="25"/>
      <c r="J38" s="3">
        <f t="shared" si="1"/>
        <v>988073.1493940004</v>
      </c>
      <c r="K38" s="3">
        <f t="shared" si="2"/>
        <v>-771070.249713</v>
      </c>
    </row>
    <row r="39" spans="1:11" ht="12.75">
      <c r="A39" s="1">
        <v>34</v>
      </c>
      <c r="B39" s="3">
        <v>4090</v>
      </c>
      <c r="C39" s="1" t="s">
        <v>34</v>
      </c>
      <c r="D39" s="2">
        <f>('2015_1HH'!D39*'2015_1HH'!E39+'2015_2HH'!D39*'2015_2HH'!E39+'2015_3HH'!D39*'2015_3HH'!E39+'2015_4HH'!D39*'2015_4HH'!E39)/E39</f>
        <v>-16.93462474881204</v>
      </c>
      <c r="E39" s="3">
        <f>'2015_1HH'!E39+'2015_2HH'!E39+'2015_3HH'!E39+'2015_4HH'!E39</f>
        <v>3106790.01</v>
      </c>
      <c r="F39" s="2">
        <f>'2015_4HH'!F39</f>
        <v>-28.3364</v>
      </c>
      <c r="G39" s="3">
        <f>'2015_4HH'!G39</f>
        <v>228106.41</v>
      </c>
      <c r="H39" s="2">
        <f t="shared" si="0"/>
        <v>-17.71450444899635</v>
      </c>
      <c r="I39" s="25"/>
      <c r="J39" s="3">
        <f t="shared" si="1"/>
        <v>-52612322.992708005</v>
      </c>
      <c r="K39" s="3">
        <f t="shared" si="2"/>
        <v>-6463714.476324</v>
      </c>
    </row>
    <row r="40" spans="1:11" ht="12.75">
      <c r="A40" s="1">
        <v>35</v>
      </c>
      <c r="B40" s="1">
        <v>609</v>
      </c>
      <c r="C40" s="1" t="s">
        <v>35</v>
      </c>
      <c r="D40" s="2">
        <f>('2015_1HH'!D40*'2015_1HH'!E40+'2015_2HH'!D40*'2015_2HH'!E40+'2015_3HH'!D40*'2015_3HH'!E40+'2015_4HH'!D40*'2015_4HH'!E40)/E40</f>
        <v>-0.9029052047642706</v>
      </c>
      <c r="E40" s="3">
        <f>'2015_1HH'!E40+'2015_2HH'!E40+'2015_3HH'!E40+'2015_4HH'!E40</f>
        <v>1105481.19</v>
      </c>
      <c r="F40" s="2">
        <f>'2015_4HH'!F40</f>
        <v>0.664</v>
      </c>
      <c r="G40" s="3">
        <f>'2015_4HH'!G40</f>
        <v>28225.1</v>
      </c>
      <c r="H40" s="2">
        <f t="shared" si="0"/>
        <v>-0.8638950515304977</v>
      </c>
      <c r="I40" s="25"/>
      <c r="J40" s="3">
        <f t="shared" si="1"/>
        <v>-998144.7202199994</v>
      </c>
      <c r="K40" s="3">
        <f t="shared" si="2"/>
        <v>18741.4664</v>
      </c>
    </row>
    <row r="41" spans="1:11" ht="12.75">
      <c r="A41" s="1">
        <v>36</v>
      </c>
      <c r="B41" s="3">
        <v>16894</v>
      </c>
      <c r="C41" s="1" t="s">
        <v>36</v>
      </c>
      <c r="D41" s="2">
        <f>('2015_1HH'!D41*'2015_1HH'!E41+'2015_2HH'!D41*'2015_2HH'!E41+'2015_3HH'!D41*'2015_3HH'!E41+'2015_4HH'!D41*'2015_4HH'!E41)/E41</f>
        <v>8.204257892433347</v>
      </c>
      <c r="E41" s="3">
        <f>'2015_1HH'!E41+'2015_2HH'!E41+'2015_3HH'!E41+'2015_4HH'!E41</f>
        <v>9022672.84</v>
      </c>
      <c r="F41" s="2">
        <f>'2015_4HH'!F41</f>
        <v>-10.6198</v>
      </c>
      <c r="G41" s="3">
        <f>'2015_4HH'!G41</f>
        <v>1724692.72</v>
      </c>
      <c r="H41" s="2">
        <f t="shared" si="0"/>
        <v>5.183451032678747</v>
      </c>
      <c r="I41" s="25"/>
      <c r="J41" s="3">
        <f t="shared" si="1"/>
        <v>74024334.858414</v>
      </c>
      <c r="K41" s="3">
        <f t="shared" si="2"/>
        <v>-18315891.747856</v>
      </c>
    </row>
    <row r="42" spans="1:11" ht="12.75">
      <c r="A42" s="1">
        <v>37</v>
      </c>
      <c r="B42" s="1">
        <v>120</v>
      </c>
      <c r="C42" s="1" t="s">
        <v>37</v>
      </c>
      <c r="D42" s="2">
        <v>0</v>
      </c>
      <c r="E42" s="3">
        <f>'2015_1HH'!E42+'2015_2HH'!E42+'2015_3HH'!E42+'2015_4HH'!E42</f>
        <v>0</v>
      </c>
      <c r="F42" s="2">
        <f>'2015_4HH'!F42</f>
        <v>0</v>
      </c>
      <c r="G42" s="3">
        <f>'2015_4HH'!G42</f>
        <v>0</v>
      </c>
      <c r="H42" s="2">
        <v>0</v>
      </c>
      <c r="I42" s="25" t="s">
        <v>110</v>
      </c>
      <c r="J42" s="3">
        <f t="shared" si="1"/>
        <v>0</v>
      </c>
      <c r="K42" s="3">
        <f t="shared" si="2"/>
        <v>0</v>
      </c>
    </row>
    <row r="43" spans="1:11" ht="12.75">
      <c r="A43" s="1">
        <v>38</v>
      </c>
      <c r="B43" s="1">
        <v>497</v>
      </c>
      <c r="C43" s="1" t="s">
        <v>38</v>
      </c>
      <c r="D43" s="2">
        <f>('2015_1HH'!D43*'2015_1HH'!E43+'2015_2HH'!D43*'2015_2HH'!E43+'2015_3HH'!D43*'2015_3HH'!E43+'2015_4HH'!D43*'2015_4HH'!E43)/E43</f>
        <v>11.186815575894116</v>
      </c>
      <c r="E43" s="3">
        <f>'2015_1HH'!E43+'2015_2HH'!E43+'2015_3HH'!E43+'2015_4HH'!E43</f>
        <v>418685.81999999995</v>
      </c>
      <c r="F43" s="2">
        <f>'2015_4HH'!F43</f>
        <v>-28.2498</v>
      </c>
      <c r="G43" s="3">
        <f>'2015_4HH'!G43</f>
        <v>8280.64</v>
      </c>
      <c r="H43" s="2">
        <f t="shared" si="0"/>
        <v>10.42197700660141</v>
      </c>
      <c r="I43" s="25"/>
      <c r="J43" s="3">
        <f t="shared" si="1"/>
        <v>4683761.052581999</v>
      </c>
      <c r="K43" s="3">
        <f t="shared" si="2"/>
        <v>-233926.42387199998</v>
      </c>
    </row>
    <row r="44" spans="1:11" ht="12.75">
      <c r="A44" s="1">
        <v>39</v>
      </c>
      <c r="B44" s="3">
        <v>2726</v>
      </c>
      <c r="C44" s="1" t="s">
        <v>39</v>
      </c>
      <c r="D44" s="2">
        <f>('2015_1HH'!D44*'2015_1HH'!E44+'2015_2HH'!D44*'2015_2HH'!E44+'2015_3HH'!D44*'2015_3HH'!E44+'2015_4HH'!D44*'2015_4HH'!E44)/E44</f>
        <v>5.036036139942305</v>
      </c>
      <c r="E44" s="3">
        <f>'2015_1HH'!E44+'2015_2HH'!E44+'2015_3HH'!E44+'2015_4HH'!E44</f>
        <v>2146008.96</v>
      </c>
      <c r="F44" s="2">
        <f>'2015_4HH'!F44</f>
        <v>-22.35</v>
      </c>
      <c r="G44" s="3">
        <f>'2015_4HH'!G44</f>
        <v>170618.77</v>
      </c>
      <c r="H44" s="2">
        <f t="shared" si="0"/>
        <v>3.0190647720943926</v>
      </c>
      <c r="I44" s="25"/>
      <c r="J44" s="3">
        <f t="shared" si="1"/>
        <v>10807378.679200001</v>
      </c>
      <c r="K44" s="3">
        <f t="shared" si="2"/>
        <v>-3813329.5095</v>
      </c>
    </row>
    <row r="45" spans="1:11" ht="12.75">
      <c r="A45" s="1">
        <v>40</v>
      </c>
      <c r="B45" s="3">
        <v>19601</v>
      </c>
      <c r="C45" s="1" t="s">
        <v>40</v>
      </c>
      <c r="D45" s="2">
        <f>('2015_1HH'!D45*'2015_1HH'!E45+'2015_2HH'!D45*'2015_2HH'!E45+'2015_3HH'!D45*'2015_3HH'!E45+'2015_4HH'!D45*'2015_4HH'!E45)/E45</f>
        <v>4.075421296713937</v>
      </c>
      <c r="E45" s="3">
        <f>'2015_1HH'!E45+'2015_2HH'!E45+'2015_3HH'!E45+'2015_4HH'!E45</f>
        <v>15849807.58</v>
      </c>
      <c r="F45" s="2">
        <f>'2015_4HH'!F45</f>
        <v>-15.0271</v>
      </c>
      <c r="G45" s="3">
        <f>'2015_4HH'!G45</f>
        <v>3098468.48</v>
      </c>
      <c r="H45" s="2">
        <f t="shared" si="0"/>
        <v>0.9517302580687644</v>
      </c>
      <c r="I45" s="25"/>
      <c r="J45" s="3">
        <f t="shared" si="1"/>
        <v>64594643.36034999</v>
      </c>
      <c r="K45" s="3">
        <f t="shared" si="2"/>
        <v>-46560995.695808</v>
      </c>
    </row>
    <row r="46" spans="1:11" ht="12.75">
      <c r="A46" s="1">
        <v>41</v>
      </c>
      <c r="B46" s="1">
        <v>350</v>
      </c>
      <c r="C46" s="1" t="s">
        <v>41</v>
      </c>
      <c r="D46" s="2">
        <f>('2015_1HH'!D46*'2015_1HH'!E46+'2015_2HH'!D46*'2015_2HH'!E46+'2015_3HH'!D46*'2015_3HH'!E46+'2015_4HH'!D46*'2015_4HH'!E46)/E46</f>
        <v>-13.349310557000274</v>
      </c>
      <c r="E46" s="3">
        <f>'2015_1HH'!E46+'2015_2HH'!E46+'2015_3HH'!E46+'2015_4HH'!E46</f>
        <v>152559.53</v>
      </c>
      <c r="F46" s="2">
        <f>'2015_4HH'!F46</f>
        <v>-28.9415</v>
      </c>
      <c r="G46" s="3">
        <f>'2015_4HH'!G46</f>
        <v>4708.31</v>
      </c>
      <c r="H46" s="2">
        <f t="shared" si="0"/>
        <v>-13.816112043409513</v>
      </c>
      <c r="I46" s="25"/>
      <c r="J46" s="3">
        <f t="shared" si="1"/>
        <v>-2036564.5444</v>
      </c>
      <c r="K46" s="3">
        <f t="shared" si="2"/>
        <v>-136265.55386500002</v>
      </c>
    </row>
    <row r="47" spans="1:11" ht="12.75">
      <c r="A47" s="1">
        <v>42</v>
      </c>
      <c r="B47" s="3">
        <v>4256</v>
      </c>
      <c r="C47" s="1" t="s">
        <v>42</v>
      </c>
      <c r="D47" s="2">
        <f>('2015_1HH'!D47*'2015_1HH'!E47+'2015_2HH'!D47*'2015_2HH'!E47+'2015_3HH'!D47*'2015_3HH'!E47+'2015_4HH'!D47*'2015_4HH'!E47)/E47</f>
        <v>3.096729835968886</v>
      </c>
      <c r="E47" s="3">
        <f>'2015_1HH'!E47+'2015_2HH'!E47+'2015_3HH'!E47+'2015_4HH'!E47</f>
        <v>2479989.8499999996</v>
      </c>
      <c r="F47" s="2">
        <f>'2015_4HH'!F47</f>
        <v>-12.6539</v>
      </c>
      <c r="G47" s="3">
        <f>'2015_4HH'!G47</f>
        <v>180203.52</v>
      </c>
      <c r="H47" s="2">
        <f t="shared" si="0"/>
        <v>2.029770204136326</v>
      </c>
      <c r="I47" s="25"/>
      <c r="J47" s="3">
        <f t="shared" si="1"/>
        <v>7679858.561395001</v>
      </c>
      <c r="K47" s="3">
        <f t="shared" si="2"/>
        <v>-2280277.321728</v>
      </c>
    </row>
    <row r="48" spans="1:11" ht="12.75">
      <c r="A48" s="1">
        <v>43</v>
      </c>
      <c r="B48" s="3">
        <v>2306</v>
      </c>
      <c r="C48" s="1" t="s">
        <v>43</v>
      </c>
      <c r="D48" s="2">
        <f>('2015_1HH'!D48*'2015_1HH'!E48+'2015_2HH'!D48*'2015_2HH'!E48+'2015_3HH'!D48*'2015_3HH'!E48+'2015_4HH'!D48*'2015_4HH'!E48)/E48</f>
        <v>-9.87954089562496</v>
      </c>
      <c r="E48" s="3">
        <f>'2015_1HH'!E48+'2015_2HH'!E48+'2015_3HH'!E48+'2015_4HH'!E48</f>
        <v>1647060.17</v>
      </c>
      <c r="F48" s="2">
        <f>'2015_4HH'!F48</f>
        <v>-23.6117</v>
      </c>
      <c r="G48" s="3">
        <f>'2015_4HH'!G48</f>
        <v>350467.79</v>
      </c>
      <c r="H48" s="2">
        <f t="shared" si="0"/>
        <v>-12.288858587097321</v>
      </c>
      <c r="I48" s="25"/>
      <c r="J48" s="3">
        <f t="shared" si="1"/>
        <v>-16272198.307069998</v>
      </c>
      <c r="K48" s="3">
        <f t="shared" si="2"/>
        <v>-8275140.317142999</v>
      </c>
    </row>
    <row r="49" spans="1:11" ht="12.75">
      <c r="A49" s="1">
        <v>44</v>
      </c>
      <c r="B49" s="1">
        <v>464</v>
      </c>
      <c r="C49" s="1" t="s">
        <v>44</v>
      </c>
      <c r="D49" s="2">
        <f>('2015_1HH'!D49*'2015_1HH'!E49+'2015_2HH'!D49*'2015_2HH'!E49+'2015_3HH'!D49*'2015_3HH'!E49+'2015_4HH'!D49*'2015_4HH'!E49)/E49</f>
        <v>-17.983847215134237</v>
      </c>
      <c r="E49" s="3">
        <f>'2015_1HH'!E49+'2015_2HH'!E49+'2015_3HH'!E49+'2015_4HH'!E49</f>
        <v>232321.96999999997</v>
      </c>
      <c r="F49" s="2">
        <f>'2015_4HH'!F49</f>
        <v>-25.0434</v>
      </c>
      <c r="G49" s="3">
        <f>'2015_4HH'!G49</f>
        <v>8782.63</v>
      </c>
      <c r="H49" s="2">
        <f t="shared" si="0"/>
        <v>-18.24100298932911</v>
      </c>
      <c r="I49" s="25"/>
      <c r="J49" s="3">
        <f t="shared" si="1"/>
        <v>-4178042.813198999</v>
      </c>
      <c r="K49" s="3">
        <f t="shared" si="2"/>
        <v>-219946.91614199997</v>
      </c>
    </row>
    <row r="50" spans="1:11" ht="12.75">
      <c r="A50" s="1">
        <v>45</v>
      </c>
      <c r="B50" s="3">
        <v>61195</v>
      </c>
      <c r="C50" s="1" t="s">
        <v>45</v>
      </c>
      <c r="D50" s="2">
        <f>('2015_1HH'!D50*'2015_1HH'!E50+'2015_2HH'!D50*'2015_2HH'!E50+'2015_3HH'!D50*'2015_3HH'!E50+'2015_4HH'!D50*'2015_4HH'!E50)/E50</f>
        <v>0.11698268886412153</v>
      </c>
      <c r="E50" s="3">
        <f>'2015_1HH'!E50+'2015_2HH'!E50+'2015_3HH'!E50+'2015_4HH'!E50</f>
        <v>25847885.669999998</v>
      </c>
      <c r="F50" s="2">
        <f>'2015_4HH'!F50</f>
        <v>-17.2254</v>
      </c>
      <c r="G50" s="3">
        <f>'2015_4HH'!G50</f>
        <v>3666281.97</v>
      </c>
      <c r="H50" s="2">
        <f t="shared" si="0"/>
        <v>-2.0373069304321745</v>
      </c>
      <c r="I50" s="25"/>
      <c r="J50" s="3">
        <f t="shared" si="1"/>
        <v>3023755.167128995</v>
      </c>
      <c r="K50" s="3">
        <f t="shared" si="2"/>
        <v>-63153173.44603801</v>
      </c>
    </row>
    <row r="51" spans="1:11" ht="12.75">
      <c r="A51" s="1">
        <v>46</v>
      </c>
      <c r="B51" s="3">
        <v>1671</v>
      </c>
      <c r="C51" s="1" t="s">
        <v>46</v>
      </c>
      <c r="D51" s="2">
        <f>('2015_1HH'!D51*'2015_1HH'!E51+'2015_2HH'!D51*'2015_2HH'!E51+'2015_3HH'!D51*'2015_3HH'!E51+'2015_4HH'!D51*'2015_4HH'!E51)/E51</f>
        <v>-5.3706201236949065</v>
      </c>
      <c r="E51" s="3">
        <f>'2015_1HH'!E51+'2015_2HH'!E51+'2015_3HH'!E51+'2015_4HH'!E51</f>
        <v>910535.47</v>
      </c>
      <c r="F51" s="2">
        <f>'2015_4HH'!F51</f>
        <v>174.3369</v>
      </c>
      <c r="G51" s="3">
        <f>'2015_4HH'!G51</f>
        <v>48748.05</v>
      </c>
      <c r="H51" s="2">
        <f t="shared" si="0"/>
        <v>3.761603034236428</v>
      </c>
      <c r="I51" s="25"/>
      <c r="J51" s="3">
        <f t="shared" si="1"/>
        <v>-4890140.11852</v>
      </c>
      <c r="K51" s="3">
        <f t="shared" si="2"/>
        <v>8498583.918045001</v>
      </c>
    </row>
    <row r="52" spans="1:11" ht="12.75">
      <c r="A52" s="1">
        <v>47</v>
      </c>
      <c r="B52" s="1">
        <v>666</v>
      </c>
      <c r="C52" s="1" t="s">
        <v>47</v>
      </c>
      <c r="D52" s="2">
        <f>('2015_1HH'!D52*'2015_1HH'!E52+'2015_2HH'!D52*'2015_2HH'!E52+'2015_3HH'!D52*'2015_3HH'!E52+'2015_4HH'!D52*'2015_4HH'!E52)/E52</f>
        <v>-4.744822788890988</v>
      </c>
      <c r="E52" s="3">
        <f>'2015_1HH'!E52+'2015_2HH'!E52+'2015_3HH'!E52+'2015_4HH'!E52</f>
        <v>478246.66</v>
      </c>
      <c r="F52" s="2">
        <f>'2015_4HH'!F52</f>
        <v>-24.321</v>
      </c>
      <c r="G52" s="3">
        <f>'2015_4HH'!G52</f>
        <v>18764.12</v>
      </c>
      <c r="H52" s="2">
        <f t="shared" si="0"/>
        <v>-5.4839007990913196</v>
      </c>
      <c r="I52" s="25"/>
      <c r="J52" s="3">
        <f t="shared" si="1"/>
        <v>-2269195.651079</v>
      </c>
      <c r="K52" s="3">
        <f t="shared" si="2"/>
        <v>-456362.16252</v>
      </c>
    </row>
    <row r="53" spans="1:11" ht="12.75">
      <c r="A53" s="1">
        <v>48</v>
      </c>
      <c r="B53" s="1">
        <v>260</v>
      </c>
      <c r="C53" s="1" t="s">
        <v>48</v>
      </c>
      <c r="D53" s="2">
        <f>('2015_1HH'!D53*'2015_1HH'!E53+'2015_2HH'!D53*'2015_2HH'!E53+'2015_3HH'!D53*'2015_3HH'!E53+'2015_4HH'!D53*'2015_4HH'!E53)/E53</f>
        <v>2.1259099777046693</v>
      </c>
      <c r="E53" s="3">
        <f>'2015_1HH'!E53+'2015_2HH'!E53+'2015_3HH'!E53+'2015_4HH'!E53</f>
        <v>127641.08000000002</v>
      </c>
      <c r="F53" s="2">
        <f>'2015_4HH'!F53</f>
        <v>-14.7725</v>
      </c>
      <c r="G53" s="3">
        <f>'2015_4HH'!G53</f>
        <v>16187.01</v>
      </c>
      <c r="H53" s="2">
        <f t="shared" si="0"/>
        <v>0.22409280629395795</v>
      </c>
      <c r="I53" s="25"/>
      <c r="J53" s="3">
        <f t="shared" si="1"/>
        <v>271353.44553699996</v>
      </c>
      <c r="K53" s="3">
        <f t="shared" si="2"/>
        <v>-239122.605225</v>
      </c>
    </row>
    <row r="54" spans="1:11" ht="12.75">
      <c r="A54" s="1">
        <v>49</v>
      </c>
      <c r="B54" s="3">
        <v>5465</v>
      </c>
      <c r="C54" s="1" t="s">
        <v>49</v>
      </c>
      <c r="D54" s="2">
        <f>('2015_1HH'!D54*'2015_1HH'!E54+'2015_2HH'!D54*'2015_2HH'!E54+'2015_3HH'!D54*'2015_3HH'!E54+'2015_4HH'!D54*'2015_4HH'!E54)/E54</f>
        <v>-0.43635237982254227</v>
      </c>
      <c r="E54" s="3">
        <f>'2015_1HH'!E54+'2015_2HH'!E54+'2015_3HH'!E54+'2015_4HH'!E54</f>
        <v>2842588</v>
      </c>
      <c r="F54" s="2">
        <f>'2015_4HH'!F54</f>
        <v>16.4666</v>
      </c>
      <c r="G54" s="3">
        <f>'2015_4HH'!G54</f>
        <v>474898.16</v>
      </c>
      <c r="H54" s="2">
        <f t="shared" si="0"/>
        <v>1.9833053358694337</v>
      </c>
      <c r="I54" s="25"/>
      <c r="J54" s="3">
        <f t="shared" si="1"/>
        <v>-1240370.0386550007</v>
      </c>
      <c r="K54" s="3">
        <f t="shared" si="2"/>
        <v>7819958.041455999</v>
      </c>
    </row>
    <row r="55" spans="1:11" ht="12.75">
      <c r="A55" s="1">
        <v>50</v>
      </c>
      <c r="B55" s="1">
        <v>373</v>
      </c>
      <c r="C55" s="1" t="s">
        <v>50</v>
      </c>
      <c r="D55" s="2">
        <f>('2015_1HH'!D55*'2015_1HH'!E55+'2015_2HH'!D55*'2015_2HH'!E55+'2015_3HH'!D55*'2015_3HH'!E55+'2015_4HH'!D55*'2015_4HH'!E55)/E55</f>
        <v>-5.039421709389889</v>
      </c>
      <c r="E55" s="3">
        <f>'2015_1HH'!E55+'2015_2HH'!E55+'2015_3HH'!E55+'2015_4HH'!E55</f>
        <v>263776.92</v>
      </c>
      <c r="F55" s="2">
        <f>'2015_4HH'!F55</f>
        <v>-27.7469</v>
      </c>
      <c r="G55" s="3">
        <f>'2015_4HH'!G55</f>
        <v>34361.51</v>
      </c>
      <c r="H55" s="2">
        <f t="shared" si="0"/>
        <v>-7.656539007410081</v>
      </c>
      <c r="I55" s="25"/>
      <c r="J55" s="3">
        <f t="shared" si="1"/>
        <v>-1329283.1370839998</v>
      </c>
      <c r="K55" s="3">
        <f t="shared" si="2"/>
        <v>-953425.3818190001</v>
      </c>
    </row>
    <row r="56" spans="1:11" ht="12.75">
      <c r="A56" s="1">
        <v>51</v>
      </c>
      <c r="B56" s="3">
        <v>8608</v>
      </c>
      <c r="C56" s="1" t="s">
        <v>51</v>
      </c>
      <c r="D56" s="2">
        <f>('2015_1HH'!D56*'2015_1HH'!E56+'2015_2HH'!D56*'2015_2HH'!E56+'2015_3HH'!D56*'2015_3HH'!E56+'2015_4HH'!D56*'2015_4HH'!E56)/E56</f>
        <v>-18.091456248100712</v>
      </c>
      <c r="E56" s="3">
        <f>'2015_1HH'!E56+'2015_2HH'!E56+'2015_3HH'!E56+'2015_4HH'!E56</f>
        <v>5365194.17</v>
      </c>
      <c r="F56" s="2">
        <f>'2015_4HH'!F56</f>
        <v>13.0891</v>
      </c>
      <c r="G56" s="3">
        <f>'2015_4HH'!G56</f>
        <v>808217.41</v>
      </c>
      <c r="H56" s="2">
        <f t="shared" si="0"/>
        <v>-14.009326280476024</v>
      </c>
      <c r="I56" s="25"/>
      <c r="J56" s="3">
        <f t="shared" si="1"/>
        <v>-97064175.58912002</v>
      </c>
      <c r="K56" s="3">
        <f t="shared" si="2"/>
        <v>10578838.501231</v>
      </c>
    </row>
    <row r="57" spans="1:11" ht="12.75">
      <c r="A57" s="1">
        <v>52</v>
      </c>
      <c r="B57" s="3">
        <v>1468</v>
      </c>
      <c r="C57" s="1" t="s">
        <v>52</v>
      </c>
      <c r="D57" s="2">
        <f>('2015_1HH'!D57*'2015_1HH'!E57+'2015_2HH'!D57*'2015_2HH'!E57+'2015_3HH'!D57*'2015_3HH'!E57+'2015_4HH'!D57*'2015_4HH'!E57)/E57</f>
        <v>-7.039279235733225</v>
      </c>
      <c r="E57" s="3">
        <f>'2015_1HH'!E57+'2015_2HH'!E57+'2015_3HH'!E57+'2015_4HH'!E57</f>
        <v>1335980.62</v>
      </c>
      <c r="F57" s="2">
        <f>'2015_4HH'!F57</f>
        <v>-25.4832</v>
      </c>
      <c r="G57" s="3">
        <f>'2015_4HH'!G57</f>
        <v>383928.77</v>
      </c>
      <c r="H57" s="2">
        <f t="shared" si="0"/>
        <v>-11.156444857465427</v>
      </c>
      <c r="I57" s="25"/>
      <c r="J57" s="3">
        <f t="shared" si="1"/>
        <v>-9404340.637708</v>
      </c>
      <c r="K57" s="3">
        <f t="shared" si="2"/>
        <v>-9783733.631664</v>
      </c>
    </row>
    <row r="58" spans="1:11" ht="12.75">
      <c r="A58" s="1">
        <v>53</v>
      </c>
      <c r="B58" s="3">
        <v>6007</v>
      </c>
      <c r="C58" s="1" t="s">
        <v>53</v>
      </c>
      <c r="D58" s="2">
        <f>('2015_1HH'!D58*'2015_1HH'!E58+'2015_2HH'!D58*'2015_2HH'!E58+'2015_3HH'!D58*'2015_3HH'!E58+'2015_4HH'!D58*'2015_4HH'!E58)/E58</f>
        <v>0.6962832145401908</v>
      </c>
      <c r="E58" s="3">
        <f>'2015_1HH'!E58+'2015_2HH'!E58+'2015_3HH'!E58+'2015_4HH'!E58</f>
        <v>3971402.08</v>
      </c>
      <c r="F58" s="2">
        <f>'2015_4HH'!F58</f>
        <v>-8.7163</v>
      </c>
      <c r="G58" s="3">
        <f>'2015_4HH'!G58</f>
        <v>162908.96</v>
      </c>
      <c r="H58" s="2">
        <f t="shared" si="0"/>
        <v>0.3253884928904624</v>
      </c>
      <c r="I58" s="25"/>
      <c r="J58" s="3">
        <f t="shared" si="1"/>
        <v>2765220.606494</v>
      </c>
      <c r="K58" s="3">
        <f t="shared" si="2"/>
        <v>-1419963.368048</v>
      </c>
    </row>
    <row r="59" spans="1:11" ht="12.75">
      <c r="A59" s="1">
        <v>54</v>
      </c>
      <c r="B59" s="1">
        <v>640</v>
      </c>
      <c r="C59" s="1" t="s">
        <v>54</v>
      </c>
      <c r="D59" s="2">
        <v>0</v>
      </c>
      <c r="E59" s="3">
        <f>'2015_1HH'!E59+'2015_2HH'!E59+'2015_3HH'!E59+'2015_4HH'!E59</f>
        <v>81348.92</v>
      </c>
      <c r="F59" s="2">
        <f>'2015_4HH'!F59</f>
        <v>1</v>
      </c>
      <c r="G59" s="3">
        <f>'2015_4HH'!G59</f>
        <v>21093.36</v>
      </c>
      <c r="H59" s="2">
        <v>0</v>
      </c>
      <c r="I59" s="25" t="s">
        <v>110</v>
      </c>
      <c r="J59" s="3">
        <f t="shared" si="1"/>
        <v>0</v>
      </c>
      <c r="K59" s="3">
        <f t="shared" si="2"/>
        <v>21093.36</v>
      </c>
    </row>
    <row r="60" spans="1:11" ht="12.75">
      <c r="A60" s="1">
        <v>55</v>
      </c>
      <c r="B60" s="3">
        <v>22052</v>
      </c>
      <c r="C60" s="1" t="s">
        <v>55</v>
      </c>
      <c r="D60" s="2">
        <f>('2015_1HH'!D60*'2015_1HH'!E60+'2015_2HH'!D60*'2015_2HH'!E60+'2015_3HH'!D60*'2015_3HH'!E60+'2015_4HH'!D60*'2015_4HH'!E60)/E60</f>
        <v>-1.1163399601480084</v>
      </c>
      <c r="E60" s="3">
        <f>'2015_1HH'!E60+'2015_2HH'!E60+'2015_3HH'!E60+'2015_4HH'!E60</f>
        <v>14868581.89</v>
      </c>
      <c r="F60" s="2">
        <f>'2015_4HH'!F60</f>
        <v>-23.1103</v>
      </c>
      <c r="G60" s="3">
        <f>'2015_4HH'!G60</f>
        <v>1647544.3</v>
      </c>
      <c r="H60" s="2">
        <f t="shared" si="0"/>
        <v>-3.310318322945073</v>
      </c>
      <c r="I60" s="25"/>
      <c r="J60" s="3">
        <f t="shared" si="1"/>
        <v>-16598392.11454</v>
      </c>
      <c r="K60" s="3">
        <f t="shared" si="2"/>
        <v>-38075243.03629</v>
      </c>
    </row>
    <row r="61" spans="1:11" ht="12.75">
      <c r="A61" s="1">
        <v>56</v>
      </c>
      <c r="B61" s="3">
        <v>5293</v>
      </c>
      <c r="C61" s="1" t="s">
        <v>56</v>
      </c>
      <c r="D61" s="2">
        <f>('2015_1HH'!D61*'2015_1HH'!E61+'2015_2HH'!D61*'2015_2HH'!E61+'2015_3HH'!D61*'2015_3HH'!E61+'2015_4HH'!D61*'2015_4HH'!E61)/E61</f>
        <v>-4.4065598749787975</v>
      </c>
      <c r="E61" s="3">
        <f>'2015_1HH'!E61+'2015_2HH'!E61+'2015_3HH'!E61+'2015_4HH'!E61</f>
        <v>2879127.65</v>
      </c>
      <c r="F61" s="2">
        <f>'2015_4HH'!F61</f>
        <v>12.8181</v>
      </c>
      <c r="G61" s="3">
        <f>'2015_4HH'!G61</f>
        <v>205896.59</v>
      </c>
      <c r="H61" s="2">
        <f t="shared" si="0"/>
        <v>-3.2569745050538077</v>
      </c>
      <c r="I61" s="25"/>
      <c r="J61" s="3">
        <f t="shared" si="1"/>
        <v>-12687048.377431998</v>
      </c>
      <c r="K61" s="3">
        <f t="shared" si="2"/>
        <v>2639203.0802789996</v>
      </c>
    </row>
    <row r="62" spans="1:11" ht="12.75">
      <c r="A62" s="1">
        <v>57</v>
      </c>
      <c r="B62" s="1">
        <v>262</v>
      </c>
      <c r="C62" s="1" t="s">
        <v>57</v>
      </c>
      <c r="D62" s="2">
        <f>('2015_1HH'!D62*'2015_1HH'!E62+'2015_2HH'!D62*'2015_2HH'!E62+'2015_3HH'!D62*'2015_3HH'!E62+'2015_4HH'!D62*'2015_4HH'!E62)/E62</f>
        <v>1.511637852612058</v>
      </c>
      <c r="E62" s="3">
        <f>'2015_1HH'!E62+'2015_2HH'!E62+'2015_3HH'!E62+'2015_4HH'!E62</f>
        <v>300801.54000000004</v>
      </c>
      <c r="F62" s="2">
        <f>'2015_4HH'!F62</f>
        <v>-28.0231</v>
      </c>
      <c r="G62" s="3">
        <f>'2015_4HH'!G62</f>
        <v>39881.74</v>
      </c>
      <c r="H62" s="2">
        <f t="shared" si="0"/>
        <v>-1.9458160500450736</v>
      </c>
      <c r="I62" s="25"/>
      <c r="J62" s="3">
        <f t="shared" si="1"/>
        <v>454702.9939880001</v>
      </c>
      <c r="K62" s="3">
        <f t="shared" si="2"/>
        <v>-1117609.988194</v>
      </c>
    </row>
    <row r="63" spans="1:11" ht="12.75">
      <c r="A63" s="1">
        <v>58</v>
      </c>
      <c r="B63" s="1">
        <v>957</v>
      </c>
      <c r="C63" s="1" t="s">
        <v>58</v>
      </c>
      <c r="D63" s="2">
        <f>('2015_1HH'!D63*'2015_1HH'!E63+'2015_2HH'!D63*'2015_2HH'!E63+'2015_3HH'!D63*'2015_3HH'!E63+'2015_4HH'!D63*'2015_4HH'!E63)/E63</f>
        <v>19.23674247734056</v>
      </c>
      <c r="E63" s="3">
        <f>'2015_1HH'!E63+'2015_2HH'!E63+'2015_3HH'!E63+'2015_4HH'!E63</f>
        <v>1881701.56</v>
      </c>
      <c r="F63" s="2">
        <f>'2015_4HH'!F63</f>
        <v>-12.526</v>
      </c>
      <c r="G63" s="3">
        <f>'2015_4HH'!G63</f>
        <v>341749.09</v>
      </c>
      <c r="H63" s="2">
        <f t="shared" si="0"/>
        <v>14.354741458997527</v>
      </c>
      <c r="I63" s="25"/>
      <c r="J63" s="3">
        <f t="shared" si="1"/>
        <v>36197808.32893</v>
      </c>
      <c r="K63" s="3">
        <f t="shared" si="2"/>
        <v>-4280749.1013400005</v>
      </c>
    </row>
    <row r="64" spans="1:11" ht="12.75">
      <c r="A64" s="1">
        <v>59</v>
      </c>
      <c r="B64" s="3">
        <v>11282</v>
      </c>
      <c r="C64" s="1" t="s">
        <v>59</v>
      </c>
      <c r="D64" s="2">
        <f>('2015_1HH'!D64*'2015_1HH'!E64+'2015_2HH'!D64*'2015_2HH'!E64+'2015_3HH'!D64*'2015_3HH'!E64+'2015_4HH'!D64*'2015_4HH'!E64)/E64</f>
        <v>-4.577356020588623</v>
      </c>
      <c r="E64" s="3">
        <f>'2015_1HH'!E64+'2015_2HH'!E64+'2015_3HH'!E64+'2015_4HH'!E64</f>
        <v>8654210.370000001</v>
      </c>
      <c r="F64" s="2">
        <f>'2015_4HH'!F64</f>
        <v>-25.1788</v>
      </c>
      <c r="G64" s="3">
        <f>'2015_4HH'!G64</f>
        <v>987126.2</v>
      </c>
      <c r="H64" s="2">
        <f t="shared" si="0"/>
        <v>-6.686630493298917</v>
      </c>
      <c r="I64" s="25"/>
      <c r="J64" s="3">
        <f t="shared" si="1"/>
        <v>-39613401.94056</v>
      </c>
      <c r="K64" s="3">
        <f t="shared" si="2"/>
        <v>-24854653.164559998</v>
      </c>
    </row>
    <row r="65" spans="1:11" ht="12.75">
      <c r="A65" s="1">
        <v>60</v>
      </c>
      <c r="B65" s="1">
        <v>123</v>
      </c>
      <c r="C65" s="1" t="s">
        <v>60</v>
      </c>
      <c r="D65" s="2">
        <v>0</v>
      </c>
      <c r="E65" s="3">
        <f>'2015_1HH'!E65+'2015_2HH'!E65+'2015_3HH'!E65+'2015_4HH'!E65</f>
        <v>197221.19</v>
      </c>
      <c r="F65" s="2">
        <f>'2015_4HH'!F65</f>
        <v>28.7906</v>
      </c>
      <c r="G65" s="3">
        <f>'2015_4HH'!G65</f>
        <v>42182.67</v>
      </c>
      <c r="H65" s="2">
        <v>0</v>
      </c>
      <c r="I65" s="25"/>
      <c r="J65" s="3">
        <f t="shared" si="1"/>
        <v>0</v>
      </c>
      <c r="K65" s="3">
        <f t="shared" si="2"/>
        <v>1214464.378902</v>
      </c>
    </row>
    <row r="66" spans="1:11" ht="12.75">
      <c r="A66" s="1">
        <v>61</v>
      </c>
      <c r="B66" s="3">
        <v>5694</v>
      </c>
      <c r="C66" s="1" t="s">
        <v>61</v>
      </c>
      <c r="D66" s="2">
        <f>('2015_1HH'!D66*'2015_1HH'!E66+'2015_2HH'!D66*'2015_2HH'!E66+'2015_3HH'!D66*'2015_3HH'!E66+'2015_4HH'!D66*'2015_4HH'!E66)/E66</f>
        <v>-7.727688137550672</v>
      </c>
      <c r="E66" s="3">
        <f>'2015_1HH'!E66+'2015_2HH'!E66+'2015_3HH'!E66+'2015_4HH'!E66</f>
        <v>2929993.3800000004</v>
      </c>
      <c r="F66" s="2">
        <f>'2015_4HH'!F66</f>
        <v>-22.7606</v>
      </c>
      <c r="G66" s="3">
        <f>'2015_4HH'!G66</f>
        <v>251144.78</v>
      </c>
      <c r="H66" s="2">
        <f t="shared" si="0"/>
        <v>-8.914507807921176</v>
      </c>
      <c r="I66" s="25"/>
      <c r="J66" s="3">
        <f t="shared" si="1"/>
        <v>-22642075.085728</v>
      </c>
      <c r="K66" s="3">
        <f t="shared" si="2"/>
        <v>-5716205.879668</v>
      </c>
    </row>
    <row r="67" spans="1:11" ht="12.75">
      <c r="A67" s="1">
        <v>62</v>
      </c>
      <c r="B67" s="3">
        <v>1305</v>
      </c>
      <c r="C67" s="1" t="s">
        <v>62</v>
      </c>
      <c r="D67" s="2">
        <f>('2015_1HH'!D67*'2015_1HH'!E67+'2015_2HH'!D67*'2015_2HH'!E67+'2015_3HH'!D67*'2015_3HH'!E67+'2015_4HH'!D67*'2015_4HH'!E67)/E67</f>
        <v>2.7632072102994103</v>
      </c>
      <c r="E67" s="3">
        <f>'2015_1HH'!E67+'2015_2HH'!E67+'2015_3HH'!E67+'2015_4HH'!E67</f>
        <v>805023.99</v>
      </c>
      <c r="F67" s="2">
        <f>'2015_4HH'!F67</f>
        <v>-1.233</v>
      </c>
      <c r="G67" s="3">
        <f>'2015_4HH'!G67</f>
        <v>249678.04</v>
      </c>
      <c r="H67" s="2">
        <f t="shared" si="0"/>
        <v>1.8171910319656825</v>
      </c>
      <c r="I67" s="25"/>
      <c r="J67" s="3">
        <f t="shared" si="1"/>
        <v>2224448.0936320005</v>
      </c>
      <c r="K67" s="3">
        <f t="shared" si="2"/>
        <v>-307853.02332000004</v>
      </c>
    </row>
    <row r="68" spans="1:11" ht="12.75">
      <c r="A68" s="1">
        <v>63</v>
      </c>
      <c r="B68" s="3">
        <v>9970</v>
      </c>
      <c r="C68" s="1" t="s">
        <v>63</v>
      </c>
      <c r="D68" s="2">
        <f>('2015_1HH'!D68*'2015_1HH'!E68+'2015_2HH'!D68*'2015_2HH'!E68+'2015_3HH'!D68*'2015_3HH'!E68+'2015_4HH'!D68*'2015_4HH'!E68)/E68</f>
        <v>3.4428978209547396</v>
      </c>
      <c r="E68" s="3">
        <f>'2015_1HH'!E68+'2015_2HH'!E68+'2015_3HH'!E68+'2015_4HH'!E68</f>
        <v>5938267.66</v>
      </c>
      <c r="F68" s="2">
        <f>'2015_4HH'!F68</f>
        <v>-10.9858</v>
      </c>
      <c r="G68" s="3">
        <f>'2015_4HH'!G68</f>
        <v>650558.98</v>
      </c>
      <c r="H68" s="2">
        <f t="shared" si="0"/>
        <v>2.018255855093495</v>
      </c>
      <c r="I68" s="25"/>
      <c r="J68" s="3">
        <f t="shared" si="1"/>
        <v>20444848.78686</v>
      </c>
      <c r="K68" s="3">
        <f t="shared" si="2"/>
        <v>-7146910.842483999</v>
      </c>
    </row>
    <row r="69" spans="1:11" ht="12.75">
      <c r="A69" s="1">
        <v>64</v>
      </c>
      <c r="B69" s="3">
        <v>15929</v>
      </c>
      <c r="C69" s="1" t="s">
        <v>64</v>
      </c>
      <c r="D69" s="2">
        <f>('2015_1HH'!D69*'2015_1HH'!E69+'2015_2HH'!D69*'2015_2HH'!E69+'2015_3HH'!D69*'2015_3HH'!E69+'2015_4HH'!D69*'2015_4HH'!E69)/E69</f>
        <v>2.6591728226478244</v>
      </c>
      <c r="E69" s="3">
        <f>'2015_1HH'!E69+'2015_2HH'!E69+'2015_3HH'!E69+'2015_4HH'!E69</f>
        <v>10445701.079999998</v>
      </c>
      <c r="F69" s="2">
        <f>'2015_4HH'!F69</f>
        <v>-23.8387</v>
      </c>
      <c r="G69" s="3">
        <f>'2015_4HH'!G69</f>
        <v>1694068.94</v>
      </c>
      <c r="H69" s="2">
        <f t="shared" si="0"/>
        <v>-1.0385268249537218</v>
      </c>
      <c r="I69" s="25"/>
      <c r="J69" s="3">
        <f t="shared" si="1"/>
        <v>27776924.425439022</v>
      </c>
      <c r="K69" s="3">
        <f t="shared" si="2"/>
        <v>-40384401.239978</v>
      </c>
    </row>
    <row r="70" spans="1:11" ht="12.75">
      <c r="A70" s="1">
        <v>65</v>
      </c>
      <c r="B70" s="3">
        <v>3991</v>
      </c>
      <c r="C70" s="1" t="s">
        <v>65</v>
      </c>
      <c r="D70" s="2">
        <f>('2015_1HH'!D70*'2015_1HH'!E70+'2015_2HH'!D70*'2015_2HH'!E70+'2015_3HH'!D70*'2015_3HH'!E70+'2015_4HH'!D70*'2015_4HH'!E70)/E70</f>
        <v>-4.95724800685349</v>
      </c>
      <c r="E70" s="3">
        <f>'2015_1HH'!E70+'2015_2HH'!E70+'2015_3HH'!E70+'2015_4HH'!E70</f>
        <v>2690366.7</v>
      </c>
      <c r="F70" s="2">
        <f>'2015_4HH'!F70</f>
        <v>-21.071</v>
      </c>
      <c r="G70" s="3">
        <f>'2015_4HH'!G70</f>
        <v>444410.65</v>
      </c>
      <c r="H70" s="2">
        <f t="shared" si="0"/>
        <v>-7.2416600073462964</v>
      </c>
      <c r="I70" s="25"/>
      <c r="J70" s="3">
        <f t="shared" si="1"/>
        <v>-13336814.961280003</v>
      </c>
      <c r="K70" s="3">
        <f t="shared" si="2"/>
        <v>-9364176.80615</v>
      </c>
    </row>
    <row r="71" spans="1:11" ht="12.75">
      <c r="A71" s="1">
        <v>66</v>
      </c>
      <c r="B71" s="1">
        <v>594</v>
      </c>
      <c r="C71" s="1" t="s">
        <v>66</v>
      </c>
      <c r="D71" s="2">
        <f>('2015_1HH'!D71*'2015_1HH'!E71+'2015_2HH'!D71*'2015_2HH'!E71+'2015_3HH'!D71*'2015_3HH'!E71+'2015_4HH'!D71*'2015_4HH'!E71)/E71</f>
        <v>2.4446583954110497</v>
      </c>
      <c r="E71" s="3">
        <f>'2015_1HH'!E71+'2015_2HH'!E71+'2015_3HH'!E71+'2015_4HH'!E71</f>
        <v>248637.26</v>
      </c>
      <c r="F71" s="2">
        <f>'2015_4HH'!F71</f>
        <v>-7.4302</v>
      </c>
      <c r="G71" s="3">
        <f>'2015_4HH'!G71</f>
        <v>7322.21</v>
      </c>
      <c r="H71" s="2">
        <f aca="true" t="shared" si="3" ref="H71:H93">(D71*E71+F71*G71)/(E71+G71)</f>
        <v>2.162169191587246</v>
      </c>
      <c r="I71" s="25"/>
      <c r="J71" s="3">
        <f aca="true" t="shared" si="4" ref="J71:J93">D71*E71</f>
        <v>607833.165071</v>
      </c>
      <c r="K71" s="3">
        <f aca="true" t="shared" si="5" ref="K71:K93">F71*G71</f>
        <v>-54405.484742</v>
      </c>
    </row>
    <row r="72" spans="1:11" ht="12.75">
      <c r="A72" s="1">
        <v>67</v>
      </c>
      <c r="B72" s="3">
        <v>39230</v>
      </c>
      <c r="C72" s="1" t="s">
        <v>67</v>
      </c>
      <c r="D72" s="2">
        <f>('2015_1HH'!D72*'2015_1HH'!E72+'2015_2HH'!D72*'2015_2HH'!E72+'2015_3HH'!D72*'2015_3HH'!E72+'2015_4HH'!D72*'2015_4HH'!E72)/E72</f>
        <v>-1.5225303785273259</v>
      </c>
      <c r="E72" s="3">
        <f>'2015_1HH'!E72+'2015_2HH'!E72+'2015_3HH'!E72+'2015_4HH'!E72</f>
        <v>22713968.08</v>
      </c>
      <c r="F72" s="2">
        <f>'2015_4HH'!F72</f>
        <v>19.7006</v>
      </c>
      <c r="G72" s="3">
        <f>'2015_4HH'!G72</f>
        <v>4593135.46</v>
      </c>
      <c r="H72" s="2">
        <f t="shared" si="3"/>
        <v>2.047262828248536</v>
      </c>
      <c r="I72" s="25"/>
      <c r="J72" s="3">
        <f t="shared" si="4"/>
        <v>-34582706.418699995</v>
      </c>
      <c r="K72" s="3">
        <f t="shared" si="5"/>
        <v>90487524.443276</v>
      </c>
    </row>
    <row r="73" spans="1:11" ht="12.75">
      <c r="A73" s="1">
        <v>68</v>
      </c>
      <c r="B73" s="1">
        <v>244</v>
      </c>
      <c r="C73" s="1" t="s">
        <v>68</v>
      </c>
      <c r="D73" s="2">
        <f>('2015_1HH'!D73*'2015_1HH'!E73+'2015_2HH'!D73*'2015_2HH'!E73+'2015_3HH'!D73*'2015_3HH'!E73+'2015_4HH'!D73*'2015_4HH'!E73)/E73</f>
        <v>19.93759410835461</v>
      </c>
      <c r="E73" s="3">
        <f>'2015_1HH'!E73+'2015_2HH'!E73+'2015_3HH'!E73+'2015_4HH'!E73</f>
        <v>437857.31</v>
      </c>
      <c r="F73" s="2">
        <f>'2015_4HH'!F73</f>
        <v>1.8698</v>
      </c>
      <c r="G73" s="3">
        <f>'2015_4HH'!G73</f>
        <v>51505.04</v>
      </c>
      <c r="H73" s="2">
        <f t="shared" si="3"/>
        <v>18.03597160253133</v>
      </c>
      <c r="I73" s="25"/>
      <c r="J73" s="3">
        <f t="shared" si="4"/>
        <v>8729821.324155997</v>
      </c>
      <c r="K73" s="3">
        <f t="shared" si="5"/>
        <v>96304.123792</v>
      </c>
    </row>
    <row r="74" spans="1:11" ht="12.75">
      <c r="A74" s="1">
        <v>69</v>
      </c>
      <c r="B74" s="3">
        <v>186126</v>
      </c>
      <c r="C74" s="1" t="s">
        <v>69</v>
      </c>
      <c r="D74" s="2">
        <f>('2015_1HH'!D74*'2015_1HH'!E74+'2015_2HH'!D74*'2015_2HH'!E74+'2015_3HH'!D74*'2015_3HH'!E74+'2015_4HH'!D74*'2015_4HH'!E74)/E74</f>
        <v>2.6301481472424877</v>
      </c>
      <c r="E74" s="3">
        <f>'2015_1HH'!E74+'2015_2HH'!E74+'2015_3HH'!E74+'2015_4HH'!E74</f>
        <v>138667333.51999998</v>
      </c>
      <c r="F74" s="2">
        <f>'2015_4HH'!F74</f>
        <v>-18.6519</v>
      </c>
      <c r="G74" s="3">
        <f>'2015_4HH'!G74</f>
        <v>8117130.04</v>
      </c>
      <c r="H74" s="2">
        <f t="shared" si="3"/>
        <v>1.4532582493678738</v>
      </c>
      <c r="I74" s="25"/>
      <c r="J74" s="3">
        <f t="shared" si="4"/>
        <v>364715630.34068406</v>
      </c>
      <c r="K74" s="3">
        <f t="shared" si="5"/>
        <v>-151399897.793076</v>
      </c>
    </row>
    <row r="75" spans="1:11" ht="12.75">
      <c r="A75" s="1">
        <v>70</v>
      </c>
      <c r="B75" s="3">
        <v>1480</v>
      </c>
      <c r="C75" s="1" t="s">
        <v>70</v>
      </c>
      <c r="D75" s="2">
        <f>('2015_1HH'!D75*'2015_1HH'!E75+'2015_2HH'!D75*'2015_2HH'!E75+'2015_3HH'!D75*'2015_3HH'!E75+'2015_4HH'!D75*'2015_4HH'!E75)/E75</f>
        <v>-1.3790166009104168</v>
      </c>
      <c r="E75" s="3">
        <f>'2015_1HH'!E75+'2015_2HH'!E75+'2015_3HH'!E75+'2015_4HH'!E75</f>
        <v>659359.38</v>
      </c>
      <c r="F75" s="2">
        <f>'2015_4HH'!F75</f>
        <v>-10.1985</v>
      </c>
      <c r="G75" s="3">
        <f>'2015_4HH'!G75</f>
        <v>83220.07</v>
      </c>
      <c r="H75" s="2">
        <f t="shared" si="3"/>
        <v>-2.3674064975552445</v>
      </c>
      <c r="I75" s="25"/>
      <c r="J75" s="3">
        <f t="shared" si="4"/>
        <v>-909267.5309859999</v>
      </c>
      <c r="K75" s="3">
        <f t="shared" si="5"/>
        <v>-848719.883895</v>
      </c>
    </row>
    <row r="76" spans="1:11" ht="12.75">
      <c r="A76" s="1">
        <v>71</v>
      </c>
      <c r="B76" s="3">
        <v>18936</v>
      </c>
      <c r="C76" s="1" t="s">
        <v>71</v>
      </c>
      <c r="D76" s="2">
        <f>('2015_1HH'!D76*'2015_1HH'!E76+'2015_2HH'!D76*'2015_2HH'!E76+'2015_3HH'!D76*'2015_3HH'!E76+'2015_4HH'!D76*'2015_4HH'!E76)/E76</f>
        <v>-0.32328246892545154</v>
      </c>
      <c r="E76" s="3">
        <f>'2015_1HH'!E76+'2015_2HH'!E76+'2015_3HH'!E76+'2015_4HH'!E76</f>
        <v>15064359.59</v>
      </c>
      <c r="F76" s="2">
        <f>'2015_4HH'!F76</f>
        <v>-20.8013</v>
      </c>
      <c r="G76" s="3">
        <f>'2015_4HH'!G76</f>
        <v>1576733.51</v>
      </c>
      <c r="H76" s="2">
        <f t="shared" si="3"/>
        <v>-2.263562248960617</v>
      </c>
      <c r="I76" s="25"/>
      <c r="J76" s="3">
        <f t="shared" si="4"/>
        <v>-4870043.361036003</v>
      </c>
      <c r="K76" s="3">
        <f t="shared" si="5"/>
        <v>-32798106.761563003</v>
      </c>
    </row>
    <row r="77" spans="1:11" ht="12.75">
      <c r="A77" s="1">
        <v>72</v>
      </c>
      <c r="B77" s="3">
        <v>6198</v>
      </c>
      <c r="C77" s="1" t="s">
        <v>72</v>
      </c>
      <c r="D77" s="2">
        <f>('2015_1HH'!D77*'2015_1HH'!E77+'2015_2HH'!D77*'2015_2HH'!E77+'2015_3HH'!D77*'2015_3HH'!E77+'2015_4HH'!D77*'2015_4HH'!E77)/E77</f>
        <v>-7.834965681964764</v>
      </c>
      <c r="E77" s="3">
        <f>'2015_1HH'!E77+'2015_2HH'!E77+'2015_3HH'!E77+'2015_4HH'!E77</f>
        <v>4517271.66</v>
      </c>
      <c r="F77" s="2">
        <f>'2015_4HH'!F77</f>
        <v>-27.2199</v>
      </c>
      <c r="G77" s="3">
        <f>'2015_4HH'!G77</f>
        <v>581947.44</v>
      </c>
      <c r="H77" s="2">
        <f t="shared" si="3"/>
        <v>-10.047267738361743</v>
      </c>
      <c r="I77" s="25"/>
      <c r="J77" s="3">
        <f t="shared" si="4"/>
        <v>-35392668.432212</v>
      </c>
      <c r="K77" s="3">
        <f t="shared" si="5"/>
        <v>-15840551.122055998</v>
      </c>
    </row>
    <row r="78" spans="1:11" ht="12.75">
      <c r="A78" s="1">
        <v>73</v>
      </c>
      <c r="B78" s="3">
        <v>6168</v>
      </c>
      <c r="C78" s="1" t="s">
        <v>73</v>
      </c>
      <c r="D78" s="2">
        <f>('2015_1HH'!D78*'2015_1HH'!E78+'2015_2HH'!D78*'2015_2HH'!E78+'2015_3HH'!D78*'2015_3HH'!E78+'2015_4HH'!D78*'2015_4HH'!E78)/E78</f>
        <v>11.244071415944713</v>
      </c>
      <c r="E78" s="3">
        <f>'2015_1HH'!E78+'2015_2HH'!E78+'2015_3HH'!E78+'2015_4HH'!E78</f>
        <v>4754013.790000001</v>
      </c>
      <c r="F78" s="2">
        <f>'2015_4HH'!F78</f>
        <v>-13.2148</v>
      </c>
      <c r="G78" s="3">
        <f>'2015_4HH'!G78</f>
        <v>635486.66</v>
      </c>
      <c r="H78" s="2">
        <f t="shared" si="3"/>
        <v>8.36007750079657</v>
      </c>
      <c r="I78" s="25"/>
      <c r="J78" s="3">
        <f t="shared" si="4"/>
        <v>53454470.567146</v>
      </c>
      <c r="K78" s="3">
        <f t="shared" si="5"/>
        <v>-8397829.114568</v>
      </c>
    </row>
    <row r="79" spans="1:11" ht="12.75">
      <c r="A79" s="1">
        <v>74</v>
      </c>
      <c r="B79" s="3">
        <v>14831</v>
      </c>
      <c r="C79" s="1" t="s">
        <v>74</v>
      </c>
      <c r="D79" s="2">
        <f>('2015_1HH'!D79*'2015_1HH'!E79+'2015_2HH'!D79*'2015_2HH'!E79+'2015_3HH'!D79*'2015_3HH'!E79+'2015_4HH'!D79*'2015_4HH'!E79)/E79</f>
        <v>3.5607828910783823</v>
      </c>
      <c r="E79" s="3">
        <f>'2015_1HH'!E79+'2015_2HH'!E79+'2015_3HH'!E79+'2015_4HH'!E79</f>
        <v>13126231.04</v>
      </c>
      <c r="F79" s="2">
        <f>'2015_4HH'!F79</f>
        <v>-19.2781</v>
      </c>
      <c r="G79" s="3">
        <f>'2015_4HH'!G79</f>
        <v>1465686</v>
      </c>
      <c r="H79" s="2">
        <f t="shared" si="3"/>
        <v>1.2667299015136122</v>
      </c>
      <c r="I79" s="25"/>
      <c r="J79" s="3">
        <f t="shared" si="4"/>
        <v>46739658.911574</v>
      </c>
      <c r="K79" s="3">
        <f t="shared" si="5"/>
        <v>-28255641.2766</v>
      </c>
    </row>
    <row r="80" spans="1:11" ht="12.75">
      <c r="A80" s="1">
        <v>75</v>
      </c>
      <c r="B80" s="3">
        <v>5888</v>
      </c>
      <c r="C80" s="1" t="s">
        <v>75</v>
      </c>
      <c r="D80" s="2">
        <f>('2015_1HH'!D80*'2015_1HH'!E80+'2015_2HH'!D80*'2015_2HH'!E80+'2015_3HH'!D80*'2015_3HH'!E80+'2015_4HH'!D80*'2015_4HH'!E80)/E80</f>
        <v>2.9018529166388216</v>
      </c>
      <c r="E80" s="3">
        <f>'2015_1HH'!E80+'2015_2HH'!E80+'2015_3HH'!E80+'2015_4HH'!E80</f>
        <v>3497508.99</v>
      </c>
      <c r="F80" s="2">
        <f>'2015_4HH'!F80</f>
        <v>48.8231</v>
      </c>
      <c r="G80" s="3">
        <f>'2015_4HH'!G80</f>
        <v>438906.1</v>
      </c>
      <c r="H80" s="2">
        <f t="shared" si="3"/>
        <v>8.022023174012372</v>
      </c>
      <c r="I80" s="25"/>
      <c r="J80" s="3">
        <f t="shared" si="4"/>
        <v>10149256.663602</v>
      </c>
      <c r="K80" s="3">
        <f t="shared" si="5"/>
        <v>21428756.41091</v>
      </c>
    </row>
    <row r="81" spans="1:11" ht="12.75">
      <c r="A81" s="1">
        <v>76</v>
      </c>
      <c r="B81" s="3">
        <v>9803</v>
      </c>
      <c r="C81" s="1" t="s">
        <v>76</v>
      </c>
      <c r="D81" s="2">
        <f>('2015_1HH'!D81*'2015_1HH'!E81+'2015_2HH'!D81*'2015_2HH'!E81+'2015_3HH'!D81*'2015_3HH'!E81+'2015_4HH'!D81*'2015_4HH'!E81)/E81</f>
        <v>25.11484939783406</v>
      </c>
      <c r="E81" s="3">
        <f>'2015_1HH'!E81+'2015_2HH'!E81+'2015_3HH'!E81+'2015_4HH'!E81</f>
        <v>6109833.3100000005</v>
      </c>
      <c r="F81" s="2">
        <f>'2015_4HH'!F81</f>
        <v>25.3063</v>
      </c>
      <c r="G81" s="3">
        <f>'2015_4HH'!G81</f>
        <v>907103.08</v>
      </c>
      <c r="H81" s="2">
        <f t="shared" si="3"/>
        <v>25.139598864159574</v>
      </c>
      <c r="I81" s="25"/>
      <c r="J81" s="3">
        <f t="shared" si="4"/>
        <v>153447543.42652</v>
      </c>
      <c r="K81" s="3">
        <f t="shared" si="5"/>
        <v>22955422.673404</v>
      </c>
    </row>
    <row r="82" spans="1:11" ht="12.75">
      <c r="A82" s="1">
        <v>77</v>
      </c>
      <c r="B82" s="3">
        <v>6890</v>
      </c>
      <c r="C82" s="1" t="s">
        <v>77</v>
      </c>
      <c r="D82" s="2">
        <f>('2015_1HH'!D82*'2015_1HH'!E82+'2015_2HH'!D82*'2015_2HH'!E82+'2015_3HH'!D82*'2015_3HH'!E82+'2015_4HH'!D82*'2015_4HH'!E82)/E82</f>
        <v>-7.890924438064738</v>
      </c>
      <c r="E82" s="3">
        <f>'2015_1HH'!E82+'2015_2HH'!E82+'2015_3HH'!E82+'2015_4HH'!E82</f>
        <v>4061726.7800000003</v>
      </c>
      <c r="F82" s="2">
        <f>'2015_4HH'!F82</f>
        <v>-25.5433</v>
      </c>
      <c r="G82" s="3">
        <f>'2015_4HH'!G82</f>
        <v>425840.27</v>
      </c>
      <c r="H82" s="2">
        <f t="shared" si="3"/>
        <v>-9.566017487746505</v>
      </c>
      <c r="I82" s="25"/>
      <c r="J82" s="3">
        <f t="shared" si="4"/>
        <v>-32050779.109044</v>
      </c>
      <c r="K82" s="3">
        <f t="shared" si="5"/>
        <v>-10877365.768691</v>
      </c>
    </row>
    <row r="83" spans="1:11" ht="12.75">
      <c r="A83" s="1">
        <v>78</v>
      </c>
      <c r="B83" s="3">
        <v>1558</v>
      </c>
      <c r="C83" s="1" t="s">
        <v>78</v>
      </c>
      <c r="D83" s="2">
        <f>('2015_1HH'!D83*'2015_1HH'!E83+'2015_2HH'!D83*'2015_2HH'!E83+'2015_3HH'!D83*'2015_3HH'!E83+'2015_4HH'!D83*'2015_4HH'!E83)/E83</f>
        <v>-2.2534721876836676</v>
      </c>
      <c r="E83" s="3">
        <f>'2015_1HH'!E83+'2015_2HH'!E83+'2015_3HH'!E83+'2015_4HH'!E83</f>
        <v>1070105.26</v>
      </c>
      <c r="F83" s="2">
        <f>'2015_4HH'!F83</f>
        <v>-4.6593</v>
      </c>
      <c r="G83" s="3">
        <f>'2015_4HH'!G83</f>
        <v>108127.7</v>
      </c>
      <c r="H83" s="2">
        <f t="shared" si="3"/>
        <v>-2.474257581381869</v>
      </c>
      <c r="I83" s="25"/>
      <c r="J83" s="3">
        <f t="shared" si="4"/>
        <v>-2411452.441304</v>
      </c>
      <c r="K83" s="3">
        <f t="shared" si="5"/>
        <v>-503799.39261</v>
      </c>
    </row>
    <row r="84" spans="1:11" ht="12.75">
      <c r="A84" s="1">
        <v>79</v>
      </c>
      <c r="B84" s="3">
        <v>22890</v>
      </c>
      <c r="C84" s="1" t="s">
        <v>79</v>
      </c>
      <c r="D84" s="2">
        <f>('2015_1HH'!D84*'2015_1HH'!E84+'2015_2HH'!D84*'2015_2HH'!E84+'2015_3HH'!D84*'2015_3HH'!E84+'2015_4HH'!D84*'2015_4HH'!E84)/E84</f>
        <v>-0.42837982687776716</v>
      </c>
      <c r="E84" s="3">
        <f>'2015_1HH'!E84+'2015_2HH'!E84+'2015_3HH'!E84+'2015_4HH'!E84</f>
        <v>12916119.23</v>
      </c>
      <c r="F84" s="2">
        <f>'2015_4HH'!F84</f>
        <v>-18.0393</v>
      </c>
      <c r="G84" s="3">
        <f>'2015_4HH'!G84</f>
        <v>1669512.77</v>
      </c>
      <c r="H84" s="2">
        <f t="shared" si="3"/>
        <v>-2.444175653927166</v>
      </c>
      <c r="I84" s="25"/>
      <c r="J84" s="3">
        <f t="shared" si="4"/>
        <v>-5533004.919679999</v>
      </c>
      <c r="K84" s="3">
        <f t="shared" si="5"/>
        <v>-30116841.711861003</v>
      </c>
    </row>
    <row r="85" spans="1:11" ht="12.75">
      <c r="A85" s="1">
        <v>80</v>
      </c>
      <c r="B85" s="3">
        <v>9950</v>
      </c>
      <c r="C85" s="1" t="s">
        <v>80</v>
      </c>
      <c r="D85" s="2">
        <f>('2015_1HH'!D85*'2015_1HH'!E85+'2015_2HH'!D85*'2015_2HH'!E85+'2015_3HH'!D85*'2015_3HH'!E85+'2015_4HH'!D85*'2015_4HH'!E85)/E85</f>
        <v>0.6886495140949453</v>
      </c>
      <c r="E85" s="3">
        <f>'2015_1HH'!E85+'2015_2HH'!E85+'2015_3HH'!E85+'2015_4HH'!E85</f>
        <v>7327623.91</v>
      </c>
      <c r="F85" s="2">
        <f>'2015_4HH'!F85</f>
        <v>-16.7819</v>
      </c>
      <c r="G85" s="3">
        <f>'2015_4HH'!G85</f>
        <v>930889.62</v>
      </c>
      <c r="H85" s="2">
        <f t="shared" si="3"/>
        <v>-1.2806096194391046</v>
      </c>
      <c r="I85" s="25"/>
      <c r="J85" s="3">
        <f t="shared" si="4"/>
        <v>5046164.645092004</v>
      </c>
      <c r="K85" s="3">
        <f t="shared" si="5"/>
        <v>-15622096.513878</v>
      </c>
    </row>
    <row r="86" spans="1:11" ht="12.75">
      <c r="A86" s="1">
        <v>81</v>
      </c>
      <c r="B86" s="3">
        <v>9734</v>
      </c>
      <c r="C86" s="1" t="s">
        <v>81</v>
      </c>
      <c r="D86" s="2">
        <f>('2015_1HH'!D86*'2015_1HH'!E86+'2015_2HH'!D86*'2015_2HH'!E86+'2015_3HH'!D86*'2015_3HH'!E86+'2015_4HH'!D86*'2015_4HH'!E86)/E86</f>
        <v>9.323246103148243</v>
      </c>
      <c r="E86" s="3">
        <f>'2015_1HH'!E86+'2015_2HH'!E86+'2015_3HH'!E86+'2015_4HH'!E86</f>
        <v>7263176.09</v>
      </c>
      <c r="F86" s="2">
        <f>'2015_4HH'!F86</f>
        <v>-17.5414</v>
      </c>
      <c r="G86" s="3">
        <f>'2015_4HH'!G86</f>
        <v>1134937.98</v>
      </c>
      <c r="H86" s="2">
        <f t="shared" si="3"/>
        <v>5.692703944803646</v>
      </c>
      <c r="I86" s="25"/>
      <c r="J86" s="3">
        <f t="shared" si="4"/>
        <v>67716378.177572</v>
      </c>
      <c r="K86" s="3">
        <f t="shared" si="5"/>
        <v>-19908401.082372</v>
      </c>
    </row>
    <row r="87" spans="1:11" ht="12.75">
      <c r="A87" s="1">
        <v>82</v>
      </c>
      <c r="B87" s="3">
        <v>1998</v>
      </c>
      <c r="C87" s="1" t="s">
        <v>82</v>
      </c>
      <c r="D87" s="2">
        <f>('2015_1HH'!D87*'2015_1HH'!E87+'2015_2HH'!D87*'2015_2HH'!E87+'2015_3HH'!D87*'2015_3HH'!E87+'2015_4HH'!D87*'2015_4HH'!E87)/E87</f>
        <v>-9.569465554477</v>
      </c>
      <c r="E87" s="3">
        <f>'2015_1HH'!E87+'2015_2HH'!E87+'2015_3HH'!E87+'2015_4HH'!E87</f>
        <v>858371.58</v>
      </c>
      <c r="F87" s="2">
        <f>'2015_4HH'!F87</f>
        <v>-28.0443</v>
      </c>
      <c r="G87" s="3">
        <f>'2015_4HH'!G87</f>
        <v>93947.48</v>
      </c>
      <c r="H87" s="2">
        <f t="shared" si="3"/>
        <v>-11.392031344112759</v>
      </c>
      <c r="I87" s="25" t="s">
        <v>110</v>
      </c>
      <c r="J87" s="3">
        <f t="shared" si="4"/>
        <v>-8214157.267751998</v>
      </c>
      <c r="K87" s="3">
        <f t="shared" si="5"/>
        <v>-2634691.313364</v>
      </c>
    </row>
    <row r="88" spans="1:11" ht="12.75">
      <c r="A88" s="1">
        <v>83</v>
      </c>
      <c r="B88" s="3">
        <v>18082</v>
      </c>
      <c r="C88" s="1" t="s">
        <v>83</v>
      </c>
      <c r="D88" s="2">
        <f>('2015_1HH'!D88*'2015_1HH'!E88+'2015_2HH'!D88*'2015_2HH'!E88+'2015_3HH'!D88*'2015_3HH'!E88+'2015_4HH'!D88*'2015_4HH'!E88)/E88</f>
        <v>-0.6380823940241251</v>
      </c>
      <c r="E88" s="3">
        <f>'2015_1HH'!E88+'2015_2HH'!E88+'2015_3HH'!E88+'2015_4HH'!E88</f>
        <v>9393526.389999999</v>
      </c>
      <c r="F88" s="2">
        <f>'2015_4HH'!F88</f>
        <v>-21.9584</v>
      </c>
      <c r="G88" s="3">
        <f>'2015_4HH'!G88</f>
        <v>1620274.94</v>
      </c>
      <c r="H88" s="2">
        <f t="shared" si="3"/>
        <v>-3.774581346089707</v>
      </c>
      <c r="I88" s="25"/>
      <c r="J88" s="3">
        <f t="shared" si="4"/>
        <v>-5993843.807259997</v>
      </c>
      <c r="K88" s="3">
        <f t="shared" si="5"/>
        <v>-35578645.242496</v>
      </c>
    </row>
    <row r="89" spans="1:11" ht="12.75">
      <c r="A89" s="1">
        <v>84</v>
      </c>
      <c r="B89" s="3">
        <v>5535</v>
      </c>
      <c r="C89" s="1" t="s">
        <v>84</v>
      </c>
      <c r="D89" s="2">
        <f>('2015_1HH'!D89*'2015_1HH'!E89+'2015_2HH'!D89*'2015_2HH'!E89+'2015_3HH'!D89*'2015_3HH'!E89+'2015_4HH'!D89*'2015_4HH'!E89)/E89</f>
        <v>9.90402308379253</v>
      </c>
      <c r="E89" s="3">
        <f>'2015_1HH'!E89+'2015_2HH'!E89+'2015_3HH'!E89+'2015_4HH'!E89</f>
        <v>5775165.75</v>
      </c>
      <c r="F89" s="2">
        <f>'2015_4HH'!F89</f>
        <v>-10.816</v>
      </c>
      <c r="G89" s="3">
        <f>'2015_4HH'!G89</f>
        <v>671662.79</v>
      </c>
      <c r="H89" s="2">
        <f t="shared" si="3"/>
        <v>7.745307611994906</v>
      </c>
      <c r="I89" s="25"/>
      <c r="J89" s="3">
        <f t="shared" si="4"/>
        <v>57197374.900728</v>
      </c>
      <c r="K89" s="3">
        <f t="shared" si="5"/>
        <v>-7264704.736640001</v>
      </c>
    </row>
    <row r="90" spans="1:11" ht="12.75">
      <c r="A90" s="1">
        <v>85</v>
      </c>
      <c r="B90" s="1">
        <v>130</v>
      </c>
      <c r="C90" s="1" t="s">
        <v>85</v>
      </c>
      <c r="D90" s="2">
        <f>('2015_1HH'!D90*'2015_1HH'!E90+'2015_2HH'!D90*'2015_2HH'!E90+'2015_3HH'!D90*'2015_3HH'!E90+'2015_4HH'!D90*'2015_4HH'!E90)/E90</f>
        <v>-4.576615830828105</v>
      </c>
      <c r="E90" s="3">
        <f>'2015_1HH'!E90+'2015_2HH'!E90+'2015_3HH'!E90+'2015_4HH'!E90</f>
        <v>152873.62</v>
      </c>
      <c r="F90" s="2">
        <f>'2015_4HH'!F90</f>
        <v>20.4315</v>
      </c>
      <c r="G90" s="3">
        <f>'2015_4HH'!G90</f>
        <v>4874.09</v>
      </c>
      <c r="H90" s="2">
        <f t="shared" si="3"/>
        <v>-3.803914868703958</v>
      </c>
      <c r="I90" s="25"/>
      <c r="J90" s="3">
        <f t="shared" si="4"/>
        <v>-699643.829408</v>
      </c>
      <c r="K90" s="3">
        <f t="shared" si="5"/>
        <v>99584.969835</v>
      </c>
    </row>
    <row r="91" spans="1:11" ht="12.75">
      <c r="A91" s="1">
        <v>86</v>
      </c>
      <c r="B91" s="1">
        <v>193</v>
      </c>
      <c r="C91" s="1" t="s">
        <v>86</v>
      </c>
      <c r="D91" s="2">
        <f>('2015_1HH'!D91*'2015_1HH'!E91+'2015_2HH'!D91*'2015_2HH'!E91+'2015_3HH'!D91*'2015_3HH'!E91+'2015_4HH'!D91*'2015_4HH'!E91)/E91</f>
        <v>-4.4357261550708875</v>
      </c>
      <c r="E91" s="3">
        <f>'2015_1HH'!E91+'2015_2HH'!E91+'2015_3HH'!E91+'2015_4HH'!E91</f>
        <v>100618.5</v>
      </c>
      <c r="F91" s="2">
        <f>'2015_4HH'!F91</f>
        <v>6.4803</v>
      </c>
      <c r="G91" s="3">
        <f>'2015_4HH'!G91</f>
        <v>67212.84</v>
      </c>
      <c r="H91" s="2">
        <f t="shared" si="3"/>
        <v>-0.06409258891694575</v>
      </c>
      <c r="I91" s="25"/>
      <c r="J91" s="3">
        <f t="shared" si="4"/>
        <v>-446316.1121340001</v>
      </c>
      <c r="K91" s="3">
        <f t="shared" si="5"/>
        <v>435559.36705199996</v>
      </c>
    </row>
    <row r="92" spans="1:11" ht="12.75">
      <c r="A92" s="1">
        <v>87</v>
      </c>
      <c r="B92" s="1">
        <v>165</v>
      </c>
      <c r="C92" s="1" t="s">
        <v>87</v>
      </c>
      <c r="D92" s="2">
        <f>('2015_1HH'!D92*'2015_1HH'!E92+'2015_2HH'!D92*'2015_2HH'!E92+'2015_3HH'!D92*'2015_3HH'!E92+'2015_4HH'!D92*'2015_4HH'!E92)/E92</f>
        <v>-12.898145076909362</v>
      </c>
      <c r="E92" s="3">
        <f>'2015_1HH'!E92+'2015_2HH'!E92+'2015_3HH'!E92+'2015_4HH'!E92</f>
        <v>233409.17</v>
      </c>
      <c r="F92" s="2">
        <f>'2015_4HH'!F92</f>
        <v>0.7551</v>
      </c>
      <c r="G92" s="3">
        <f>'2015_4HH'!G92</f>
        <v>5622.17</v>
      </c>
      <c r="H92" s="2">
        <f t="shared" si="3"/>
        <v>-12.577012020156019</v>
      </c>
      <c r="I92" s="25"/>
      <c r="J92" s="3">
        <f t="shared" si="4"/>
        <v>-3010545.3369410005</v>
      </c>
      <c r="K92" s="3">
        <f t="shared" si="5"/>
        <v>4245.300567</v>
      </c>
    </row>
    <row r="93" spans="1:11" ht="12.75">
      <c r="A93" s="1">
        <v>88</v>
      </c>
      <c r="B93" s="1">
        <v>171</v>
      </c>
      <c r="C93" s="1" t="s">
        <v>88</v>
      </c>
      <c r="D93" s="2">
        <f>('2015_1HH'!D93*'2015_1HH'!E93+'2015_2HH'!D93*'2015_2HH'!E93+'2015_3HH'!D93*'2015_3HH'!E93+'2015_4HH'!D93*'2015_4HH'!E93)/E93</f>
        <v>7.059363241958676</v>
      </c>
      <c r="E93" s="3">
        <f>'2015_1HH'!E93+'2015_2HH'!E93+'2015_3HH'!E93+'2015_4HH'!E93</f>
        <v>150855.09999999998</v>
      </c>
      <c r="F93" s="2">
        <f>'2015_4HH'!F93</f>
        <v>-1.147</v>
      </c>
      <c r="G93" s="3">
        <f>'2015_4HH'!G93</f>
        <v>15790.71</v>
      </c>
      <c r="H93" s="2">
        <f t="shared" si="3"/>
        <v>6.281760120053424</v>
      </c>
      <c r="I93" s="25"/>
      <c r="J93" s="3">
        <f t="shared" si="4"/>
        <v>1064940.947802</v>
      </c>
      <c r="K93" s="3">
        <f t="shared" si="5"/>
        <v>-18111.94437</v>
      </c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9" t="s">
        <v>90</v>
      </c>
      <c r="B95" s="39"/>
      <c r="C95" s="39"/>
      <c r="D95" s="9">
        <f>J95/E95</f>
        <v>2.218158599264059</v>
      </c>
      <c r="E95" s="10">
        <f>SUM(E6:E93)</f>
        <v>477837208.58</v>
      </c>
      <c r="F95" s="9">
        <f>K95/G95</f>
        <v>-7.719915951250547</v>
      </c>
      <c r="G95" s="10">
        <f>SUM(G6:G93)</f>
        <v>56678909.809999995</v>
      </c>
      <c r="H95" s="9">
        <f>(D95*E95+F95*G95)/(E95+G95)</f>
        <v>1.1643471018104181</v>
      </c>
      <c r="I95" s="26"/>
      <c r="J95" s="27">
        <f>SUM(J6:J93)</f>
        <v>1059918713.2600608</v>
      </c>
      <c r="K95" s="27">
        <f>SUM(K6:K93)</f>
        <v>-437556419.94171005</v>
      </c>
      <c r="L95" s="28"/>
    </row>
    <row r="96" spans="4:8" ht="12.75">
      <c r="D96" s="2"/>
      <c r="F96" s="2"/>
      <c r="H96" s="2"/>
    </row>
    <row r="97" ht="12.75">
      <c r="D97" s="2"/>
    </row>
    <row r="98" spans="1:8" ht="17.25">
      <c r="A98" s="40" t="s">
        <v>98</v>
      </c>
      <c r="B98" s="40"/>
      <c r="C98" s="40"/>
      <c r="D98" s="40"/>
      <c r="E98" s="40"/>
      <c r="F98" s="40"/>
      <c r="G98" s="40"/>
      <c r="H98" s="40"/>
    </row>
    <row r="99" spans="1:8" ht="17.25">
      <c r="A99" s="40" t="s">
        <v>109</v>
      </c>
      <c r="B99" s="40"/>
      <c r="C99" s="40"/>
      <c r="D99" s="40"/>
      <c r="E99" s="40"/>
      <c r="F99" s="40"/>
      <c r="G99" s="40"/>
      <c r="H99" s="40"/>
    </row>
    <row r="100" ht="13.5" thickBot="1"/>
    <row r="101" spans="1:8" ht="12.75">
      <c r="A101" s="11"/>
      <c r="B101" s="12"/>
      <c r="C101" s="13"/>
      <c r="D101" s="34" t="s">
        <v>91</v>
      </c>
      <c r="E101" s="35"/>
      <c r="F101" s="34" t="s">
        <v>92</v>
      </c>
      <c r="G101" s="35"/>
      <c r="H101" s="2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20" t="s">
        <v>93</v>
      </c>
    </row>
    <row r="103" spans="1:11" ht="9.75">
      <c r="A103" s="16">
        <v>32</v>
      </c>
      <c r="B103" s="3">
        <v>1000</v>
      </c>
      <c r="C103" s="6" t="s">
        <v>103</v>
      </c>
      <c r="D103" s="2">
        <f>J103/E103</f>
        <v>1.9413463441079948</v>
      </c>
      <c r="E103" s="3">
        <f>SUMIF($B$6:$B$93,"&lt;"&amp;$B103,E$6:E$93)</f>
        <v>11794946.879999997</v>
      </c>
      <c r="F103" s="2">
        <f>K103/G103</f>
        <v>-8.118846876772691</v>
      </c>
      <c r="G103" s="3">
        <f>SUMIF($B$6:$B$93,"&lt;"&amp;$B103,G$6:G$93)</f>
        <v>1126361.18</v>
      </c>
      <c r="H103" s="2">
        <f>(D103*E103+F103*G103)/(E103+G103)</f>
        <v>1.0643909263838878</v>
      </c>
      <c r="I103" s="29"/>
      <c r="J103" s="23">
        <f>SUMIF($B$6:$B$93,"&lt;"&amp;$B103,J$6:J$93)</f>
        <v>22898077.004435994</v>
      </c>
      <c r="K103" s="23">
        <f>SUMIF($B$6:$B$93,"&lt;"&amp;$B103,K$6:K$93)</f>
        <v>-9144753.948361002</v>
      </c>
    </row>
    <row r="104" spans="1:11" ht="9.75">
      <c r="A104" s="16">
        <v>22</v>
      </c>
      <c r="B104" s="3">
        <v>5000</v>
      </c>
      <c r="C104" s="6" t="s">
        <v>104</v>
      </c>
      <c r="D104" s="2">
        <f aca="true" t="shared" si="6" ref="D104:D109">J104/E104</f>
        <v>-2.8741938064589427</v>
      </c>
      <c r="E104" s="3">
        <f>SUMIF($B$6:$B$93,"&lt;"&amp;$B104,E$6:E$93)-SUM(E$103:E103)</f>
        <v>31759059.030000016</v>
      </c>
      <c r="F104" s="2">
        <f aca="true" t="shared" si="7" ref="F104:F109">K104/G104</f>
        <v>-8.351207959052621</v>
      </c>
      <c r="G104" s="3">
        <f>SUMIF($B$6:$B$93,"&lt;"&amp;$B104,G$6:G$93)-SUM(G$103:G103)</f>
        <v>4019369.580000001</v>
      </c>
      <c r="H104" s="2">
        <f aca="true" t="shared" si="8" ref="H104:H109">(D104*E104+F104*G104)/(E104+G104)</f>
        <v>-3.489484777287427</v>
      </c>
      <c r="I104" s="29"/>
      <c r="J104" s="23">
        <f>SUMIF($B$6:$B$93,"&lt;"&amp;$B104,J$6:J$93)-SUM(J$103:J103)</f>
        <v>-91281690.76299</v>
      </c>
      <c r="K104" s="23">
        <f>SUMIF($B$6:$B$93,"&lt;"&amp;$B104,K$6:K$93)-SUM(K$103:K103)</f>
        <v>-33566591.22687</v>
      </c>
    </row>
    <row r="105" spans="1:11" ht="9.75">
      <c r="A105" s="16">
        <v>16</v>
      </c>
      <c r="B105" s="3">
        <v>10000</v>
      </c>
      <c r="C105" s="6" t="s">
        <v>105</v>
      </c>
      <c r="D105" s="2">
        <f t="shared" si="6"/>
        <v>3.2694987020887414</v>
      </c>
      <c r="E105" s="3">
        <f>SUMIF($B$6:$B$93,"&lt;"&amp;$B105,E$6:E$93)-SUM(E$103:E104)</f>
        <v>77868720.44999999</v>
      </c>
      <c r="F105" s="2">
        <f t="shared" si="7"/>
        <v>3.5103879492080905</v>
      </c>
      <c r="G105" s="3">
        <f>SUMIF($B$6:$B$93,"&lt;"&amp;$B105,G$6:G$93)-SUM(G$103:G104)</f>
        <v>10744876.93</v>
      </c>
      <c r="H105" s="2">
        <f t="shared" si="8"/>
        <v>3.2987078233814735</v>
      </c>
      <c r="I105" s="29"/>
      <c r="J105" s="23">
        <f>SUMIF($B$6:$B$93,"&lt;"&amp;$B105,J$6:J$93)-SUM(J$103:J104)</f>
        <v>254591680.44458598</v>
      </c>
      <c r="K105" s="23">
        <f>SUMIF($B$6:$B$93,"&lt;"&amp;$B105,K$6:K$93)-SUM(K$103:K104)</f>
        <v>37718686.49079602</v>
      </c>
    </row>
    <row r="106" spans="1:11" ht="9.75">
      <c r="A106" s="16">
        <v>12</v>
      </c>
      <c r="B106" s="3">
        <v>20000</v>
      </c>
      <c r="C106" s="6" t="s">
        <v>106</v>
      </c>
      <c r="D106" s="2">
        <f t="shared" si="6"/>
        <v>4.669016301766782</v>
      </c>
      <c r="E106" s="3">
        <f>SUMIF($B$6:$B$93,"&lt;"&amp;$B106,E$6:E$93)-SUM(E$103:E105)</f>
        <v>128806799.90999992</v>
      </c>
      <c r="F106" s="2">
        <f t="shared" si="7"/>
        <v>-11.1437924857379</v>
      </c>
      <c r="G106" s="3">
        <f>SUMIF($B$6:$B$93,"&lt;"&amp;$B106,G$6:G$93)-SUM(G$103:G105)</f>
        <v>19391893.460000012</v>
      </c>
      <c r="H106" s="2">
        <f t="shared" si="8"/>
        <v>2.5999001959650268</v>
      </c>
      <c r="I106" s="29"/>
      <c r="J106" s="23">
        <f>SUMIF($B$6:$B$93,"&lt;"&amp;$B106,J$6:J$93)-SUM(J$103:J105)</f>
        <v>601401048.5582018</v>
      </c>
      <c r="K106" s="23">
        <f>SUMIF($B$6:$B$93,"&lt;"&amp;$B106,K$6:K$93)-SUM(K$103:K105)</f>
        <v>-216099236.62377805</v>
      </c>
    </row>
    <row r="107" spans="1:11" ht="9.75">
      <c r="A107" s="16">
        <v>5</v>
      </c>
      <c r="B107" s="3">
        <v>100000</v>
      </c>
      <c r="C107" s="6" t="s">
        <v>107</v>
      </c>
      <c r="D107" s="2">
        <f t="shared" si="6"/>
        <v>-1.038966381198256</v>
      </c>
      <c r="E107" s="3">
        <f>SUMIF($B$6:$B$93,"&lt;"&amp;$B107,E$6:E$93)-SUM(E$103:E106)</f>
        <v>88940348.79000002</v>
      </c>
      <c r="F107" s="2">
        <f t="shared" si="7"/>
        <v>-4.899710948336215</v>
      </c>
      <c r="G107" s="3">
        <f>SUMIF($B$6:$B$93,"&lt;"&amp;$B107,G$6:G$93)-SUM(G$103:G106)</f>
        <v>13279278.619999982</v>
      </c>
      <c r="H107" s="2">
        <f t="shared" si="8"/>
        <v>-1.5405129440911345</v>
      </c>
      <c r="I107" s="29"/>
      <c r="J107" s="23">
        <f>SUMIF($B$6:$B$93,"&lt;"&amp;$B107,J$6:J$93)-SUM(J$103:J106)</f>
        <v>-92406032.324857</v>
      </c>
      <c r="K107" s="23">
        <f>SUMIF($B$6:$B$93,"&lt;"&amp;$B107,K$6:K$93)-SUM(K$103:K106)</f>
        <v>-65064626.84042093</v>
      </c>
    </row>
    <row r="108" spans="1:11" ht="9.75">
      <c r="A108" s="17">
        <v>1</v>
      </c>
      <c r="B108" s="3">
        <v>200000</v>
      </c>
      <c r="C108" s="6" t="s">
        <v>108</v>
      </c>
      <c r="D108" s="5">
        <f t="shared" si="6"/>
        <v>2.6301481472424864</v>
      </c>
      <c r="E108" s="7">
        <f>SUMIF($B$6:$B$93,"&lt;"&amp;$B108,E$6:E$93)-SUM(E$103:E107)</f>
        <v>138667333.52000004</v>
      </c>
      <c r="F108" s="5">
        <f t="shared" si="7"/>
        <v>-18.651900000000015</v>
      </c>
      <c r="G108" s="7">
        <f>SUMIF($B$6:$B$93,"&lt;"&amp;$B108,G$6:G$93)-SUM(G$103:G107)</f>
        <v>8117130.039999999</v>
      </c>
      <c r="H108" s="5">
        <f t="shared" si="8"/>
        <v>1.4532582493678727</v>
      </c>
      <c r="I108" s="29"/>
      <c r="J108" s="7">
        <f>SUMIF($B$6:$B$93,"&lt;"&amp;$B108,J$6:J$93)-SUM(J$103:J107)</f>
        <v>364715630.34068406</v>
      </c>
      <c r="K108" s="7">
        <f>SUMIF($B$6:$B$93,"&lt;"&amp;$B108,K$6:K$93)-SUM(K$103:K107)</f>
        <v>-151399897.7930761</v>
      </c>
    </row>
    <row r="109" spans="1:11" ht="9.75">
      <c r="A109" s="17">
        <v>88</v>
      </c>
      <c r="D109" s="2">
        <f t="shared" si="6"/>
        <v>2.218158599264059</v>
      </c>
      <c r="E109" s="3">
        <f>SUM(E103:E108)</f>
        <v>477837208.58</v>
      </c>
      <c r="F109" s="2">
        <f t="shared" si="7"/>
        <v>-7.719915951250547</v>
      </c>
      <c r="G109" s="3">
        <f>SUM(G103:G108)</f>
        <v>56678909.809999995</v>
      </c>
      <c r="H109" s="2">
        <f t="shared" si="8"/>
        <v>1.1643471018104181</v>
      </c>
      <c r="I109" s="29"/>
      <c r="J109" s="23">
        <f>SUM(J103:J108)</f>
        <v>1059918713.2600608</v>
      </c>
      <c r="K109" s="23">
        <f>SUM(K103:K108)</f>
        <v>-437556419.94171005</v>
      </c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3" ht="12.75">
      <c r="A112" s="33" t="s">
        <v>110</v>
      </c>
      <c r="C112" t="s">
        <v>111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mergeCells count="10">
    <mergeCell ref="A1:H1"/>
    <mergeCell ref="A2:H2"/>
    <mergeCell ref="D4:E4"/>
    <mergeCell ref="F4:G4"/>
    <mergeCell ref="D101:E101"/>
    <mergeCell ref="F101:G101"/>
    <mergeCell ref="A5:C5"/>
    <mergeCell ref="A95:C95"/>
    <mergeCell ref="A98:H98"/>
    <mergeCell ref="A99:H99"/>
  </mergeCells>
  <conditionalFormatting sqref="H96 D96 F96">
    <cfRule type="expression" priority="1" dxfId="0" stopIfTrue="1">
      <formula>$L96&gt;0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I39" sqref="I39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40" t="s">
        <v>98</v>
      </c>
      <c r="B1" s="40"/>
      <c r="C1" s="40"/>
      <c r="D1" s="40"/>
      <c r="E1" s="40"/>
      <c r="F1" s="40"/>
      <c r="G1" s="40"/>
      <c r="H1" s="40"/>
    </row>
    <row r="2" spans="1:8" ht="17.25">
      <c r="A2" s="40" t="s">
        <v>100</v>
      </c>
      <c r="B2" s="40"/>
      <c r="C2" s="40"/>
      <c r="D2" s="40"/>
      <c r="E2" s="40"/>
      <c r="F2" s="40"/>
      <c r="G2" s="40"/>
      <c r="H2" s="40"/>
    </row>
    <row r="3" ht="13.5" thickBot="1"/>
    <row r="4" spans="1:8" ht="12.75">
      <c r="A4" s="11"/>
      <c r="B4" s="12"/>
      <c r="C4" s="13"/>
      <c r="D4" s="34" t="s">
        <v>91</v>
      </c>
      <c r="E4" s="35"/>
      <c r="F4" s="34" t="s">
        <v>92</v>
      </c>
      <c r="G4" s="35"/>
      <c r="H4" s="31"/>
    </row>
    <row r="5" spans="1:8" ht="13.5" thickBot="1">
      <c r="A5" s="36" t="s">
        <v>1</v>
      </c>
      <c r="B5" s="37"/>
      <c r="C5" s="38"/>
      <c r="D5" s="15" t="s">
        <v>94</v>
      </c>
      <c r="E5" s="14" t="s">
        <v>95</v>
      </c>
      <c r="F5" s="15" t="s">
        <v>94</v>
      </c>
      <c r="G5" s="14" t="s">
        <v>95</v>
      </c>
      <c r="H5" s="32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-7.86</v>
      </c>
      <c r="E6" s="3">
        <v>25006.64</v>
      </c>
      <c r="F6" s="2">
        <v>21.17</v>
      </c>
      <c r="G6" s="3">
        <v>6539.75</v>
      </c>
      <c r="H6" s="2">
        <v>-1.84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-20.83</v>
      </c>
      <c r="E7" s="3">
        <v>71272.56</v>
      </c>
      <c r="F7" s="2">
        <v>-20.47</v>
      </c>
      <c r="G7" s="3">
        <v>5832.7</v>
      </c>
      <c r="H7" s="2">
        <v>-20.8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-16.1</v>
      </c>
      <c r="E8" s="3">
        <v>148527.12</v>
      </c>
      <c r="F8" s="2">
        <v>71.91</v>
      </c>
      <c r="G8" s="3">
        <v>65437.76</v>
      </c>
      <c r="H8" s="2">
        <v>10.82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-2.79</v>
      </c>
      <c r="E9" s="3">
        <v>266402.34</v>
      </c>
      <c r="F9" s="2">
        <v>-28.44</v>
      </c>
      <c r="G9" s="3">
        <v>5454.28</v>
      </c>
      <c r="H9" s="2">
        <v>-3.31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6.19</v>
      </c>
      <c r="E10" s="3">
        <v>311054.08</v>
      </c>
      <c r="F10" s="2">
        <v>-20.03</v>
      </c>
      <c r="G10" s="3">
        <v>15514.75</v>
      </c>
      <c r="H10" s="2">
        <v>4.95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8.93</v>
      </c>
      <c r="E11" s="3">
        <v>41240.99</v>
      </c>
      <c r="F11" s="2">
        <v>10.01</v>
      </c>
      <c r="G11" s="3">
        <v>15134.03</v>
      </c>
      <c r="H11" s="2">
        <v>9.22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-1.86</v>
      </c>
      <c r="E12" s="3">
        <v>181881.66</v>
      </c>
      <c r="F12" s="2">
        <v>19.96</v>
      </c>
      <c r="G12" s="3">
        <v>135513.89</v>
      </c>
      <c r="H12" s="2">
        <v>7.45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7.15</v>
      </c>
      <c r="E13" s="3">
        <v>72840.02</v>
      </c>
      <c r="F13" s="2">
        <v>-23.62</v>
      </c>
      <c r="G13" s="3">
        <v>7252.92</v>
      </c>
      <c r="H13" s="2">
        <v>4.36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34.96</v>
      </c>
      <c r="E14" s="3">
        <v>2866157.73</v>
      </c>
      <c r="F14" s="2">
        <v>12.42</v>
      </c>
      <c r="G14" s="3">
        <v>2553766.3</v>
      </c>
      <c r="H14" s="2">
        <v>24.34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5.93</v>
      </c>
      <c r="E15" s="3">
        <v>94829.92</v>
      </c>
      <c r="F15" s="2">
        <v>25.33</v>
      </c>
      <c r="G15" s="3">
        <v>108590.92</v>
      </c>
      <c r="H15" s="2">
        <v>16.29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14.88</v>
      </c>
      <c r="E16" s="3">
        <v>245102.27</v>
      </c>
      <c r="F16" s="2">
        <v>-13.93</v>
      </c>
      <c r="G16" s="3">
        <v>59795.4</v>
      </c>
      <c r="H16" s="2">
        <v>9.23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15.84</v>
      </c>
      <c r="E17" s="3">
        <v>60941.15</v>
      </c>
      <c r="F17" s="2">
        <v>42.67</v>
      </c>
      <c r="G17" s="3">
        <v>12243.91</v>
      </c>
      <c r="H17" s="2">
        <v>20.33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-0.12</v>
      </c>
      <c r="E18" s="3">
        <v>1381781.42</v>
      </c>
      <c r="F18" s="2">
        <v>-21.08</v>
      </c>
      <c r="G18" s="3">
        <v>430599.55</v>
      </c>
      <c r="H18" s="2">
        <v>-5.1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-13.75</v>
      </c>
      <c r="E19" s="3">
        <v>350841.6</v>
      </c>
      <c r="F19" s="2">
        <v>-10.93</v>
      </c>
      <c r="G19" s="3">
        <v>57785.69</v>
      </c>
      <c r="H19" s="2">
        <v>-13.35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-7.59</v>
      </c>
      <c r="E20" s="3">
        <v>136990.52</v>
      </c>
      <c r="F20" s="2">
        <v>-15.75</v>
      </c>
      <c r="G20" s="3">
        <v>45734.4</v>
      </c>
      <c r="H20" s="2">
        <v>-9.63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3.61</v>
      </c>
      <c r="E21" s="3">
        <v>204045.52</v>
      </c>
      <c r="F21" s="2">
        <v>-29</v>
      </c>
      <c r="G21" s="3">
        <v>5954.51</v>
      </c>
      <c r="H21" s="2">
        <v>2.68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1.65</v>
      </c>
      <c r="E22" s="3">
        <v>1014984.55</v>
      </c>
      <c r="F22" s="2">
        <v>-6.35</v>
      </c>
      <c r="G22" s="3">
        <v>605801.44</v>
      </c>
      <c r="H22" s="2">
        <v>-1.34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0.77</v>
      </c>
      <c r="E23" s="3">
        <v>3189375.43</v>
      </c>
      <c r="F23" s="2">
        <v>-16.52</v>
      </c>
      <c r="G23" s="3">
        <v>815879.86</v>
      </c>
      <c r="H23" s="2">
        <v>-5.01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4.78</v>
      </c>
      <c r="E24" s="3">
        <v>1771256.5</v>
      </c>
      <c r="F24" s="2">
        <v>-7.1</v>
      </c>
      <c r="G24" s="3">
        <v>1251582.77</v>
      </c>
      <c r="H24" s="2">
        <v>-0.14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20.61</v>
      </c>
      <c r="E25" s="3">
        <v>61845.85</v>
      </c>
      <c r="F25" s="2">
        <v>17</v>
      </c>
      <c r="G25" s="3">
        <v>6429.76</v>
      </c>
      <c r="H25" s="2">
        <v>20.27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31.45</v>
      </c>
      <c r="E26" s="3">
        <v>98057.72</v>
      </c>
      <c r="F26" s="2">
        <v>8.41</v>
      </c>
      <c r="G26" s="3">
        <v>8579.94</v>
      </c>
      <c r="H26" s="2">
        <v>29.6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-3.33</v>
      </c>
      <c r="E27" s="3">
        <v>128878.55</v>
      </c>
      <c r="F27" s="2">
        <v>-8.58</v>
      </c>
      <c r="G27" s="3">
        <v>12608.79</v>
      </c>
      <c r="H27" s="2">
        <v>-3.8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-19.13</v>
      </c>
      <c r="E28" s="3">
        <v>103587.36</v>
      </c>
      <c r="F28" s="2">
        <v>6.3</v>
      </c>
      <c r="G28" s="3">
        <v>23221.72</v>
      </c>
      <c r="H28" s="2">
        <v>-14.48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-4.34</v>
      </c>
      <c r="E29" s="3">
        <v>83939.95</v>
      </c>
      <c r="F29" s="2">
        <v>-0.63</v>
      </c>
      <c r="G29" s="3">
        <v>18829.19</v>
      </c>
      <c r="H29" s="2">
        <v>-3.66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-4.99</v>
      </c>
      <c r="E30" s="3">
        <v>225115.59</v>
      </c>
      <c r="F30" s="2">
        <v>53.11</v>
      </c>
      <c r="G30" s="3">
        <v>161069.41</v>
      </c>
      <c r="H30" s="2">
        <v>19.24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32.46</v>
      </c>
      <c r="E31" s="3">
        <v>98169.83</v>
      </c>
      <c r="F31" s="2">
        <v>78.87</v>
      </c>
      <c r="G31" s="3">
        <v>55133.42</v>
      </c>
      <c r="H31" s="2">
        <v>49.16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6.99</v>
      </c>
      <c r="E32" s="3">
        <v>536131.52</v>
      </c>
      <c r="F32" s="2">
        <v>-7.19</v>
      </c>
      <c r="G32" s="3">
        <v>219097.73</v>
      </c>
      <c r="H32" s="2">
        <v>2.87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30.49</v>
      </c>
      <c r="E33" s="3">
        <v>262274.29</v>
      </c>
      <c r="F33" s="2">
        <v>11.56</v>
      </c>
      <c r="G33" s="3">
        <v>165102.71</v>
      </c>
      <c r="H33" s="2">
        <v>23.18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1.05</v>
      </c>
      <c r="E34" s="3">
        <v>928787.54</v>
      </c>
      <c r="F34" s="2">
        <v>96.89</v>
      </c>
      <c r="G34" s="3">
        <v>373022.75</v>
      </c>
      <c r="H34" s="2">
        <v>28.51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-4.22</v>
      </c>
      <c r="E35" s="3">
        <v>3055580.86</v>
      </c>
      <c r="F35" s="2">
        <v>-3.22</v>
      </c>
      <c r="G35" s="3">
        <v>847407.3</v>
      </c>
      <c r="H35" s="2">
        <v>-4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0</v>
      </c>
      <c r="E36" s="3">
        <v>0</v>
      </c>
      <c r="F36" s="2">
        <v>14.72</v>
      </c>
      <c r="G36" s="3">
        <v>18652.51</v>
      </c>
      <c r="H36" s="2">
        <v>14.72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-6.83</v>
      </c>
      <c r="E37" s="3">
        <v>1419212.31</v>
      </c>
      <c r="F37" s="2">
        <v>-4.79</v>
      </c>
      <c r="G37" s="3">
        <v>855472.65</v>
      </c>
      <c r="H37" s="2">
        <v>-6.06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23.41</v>
      </c>
      <c r="E38" s="3">
        <v>135194.76</v>
      </c>
      <c r="F38" s="2">
        <v>-10.13</v>
      </c>
      <c r="G38" s="3">
        <v>21318.62</v>
      </c>
      <c r="H38" s="2">
        <v>18.84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-18.96</v>
      </c>
      <c r="E39" s="3">
        <v>408310.88</v>
      </c>
      <c r="F39" s="2">
        <v>-27.12</v>
      </c>
      <c r="G39" s="3">
        <v>94688.08</v>
      </c>
      <c r="H39" s="2">
        <v>-20.49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0</v>
      </c>
      <c r="E40" s="3">
        <v>18580.36</v>
      </c>
      <c r="F40" s="2">
        <v>-12.08</v>
      </c>
      <c r="G40" s="3">
        <v>223847</v>
      </c>
      <c r="H40" s="2">
        <v>-11.15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6.95</v>
      </c>
      <c r="E41" s="3">
        <v>2190031.19</v>
      </c>
      <c r="F41" s="2">
        <v>20.18</v>
      </c>
      <c r="G41" s="3">
        <v>809998.86</v>
      </c>
      <c r="H41" s="2">
        <v>10.52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0</v>
      </c>
      <c r="F42" s="2">
        <v>0</v>
      </c>
      <c r="G42" s="3">
        <v>0</v>
      </c>
      <c r="H42" s="2">
        <v>0</v>
      </c>
      <c r="I42" s="25" t="s">
        <v>110</v>
      </c>
    </row>
    <row r="43" spans="1:9" ht="12.75">
      <c r="A43" s="1">
        <v>38</v>
      </c>
      <c r="B43" s="1">
        <v>497</v>
      </c>
      <c r="C43" s="1" t="s">
        <v>38</v>
      </c>
      <c r="D43" s="2">
        <v>-5.25</v>
      </c>
      <c r="E43" s="3">
        <v>35184.85</v>
      </c>
      <c r="F43" s="2">
        <v>38.48</v>
      </c>
      <c r="G43" s="3">
        <v>41834.7</v>
      </c>
      <c r="H43" s="2">
        <v>18.5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-1.22</v>
      </c>
      <c r="E44" s="3">
        <v>462347.75</v>
      </c>
      <c r="F44" s="2">
        <v>33.89</v>
      </c>
      <c r="G44" s="3">
        <v>424334.51</v>
      </c>
      <c r="H44" s="2">
        <v>15.58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11.2</v>
      </c>
      <c r="E45" s="3">
        <v>3542503.64</v>
      </c>
      <c r="F45" s="2">
        <v>-12.58</v>
      </c>
      <c r="G45" s="3">
        <v>1736562.63</v>
      </c>
      <c r="H45" s="2">
        <v>3.38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-8.48</v>
      </c>
      <c r="E46" s="3">
        <v>22087.93</v>
      </c>
      <c r="F46" s="2">
        <v>-12.64</v>
      </c>
      <c r="G46" s="3">
        <v>5523.72</v>
      </c>
      <c r="H46" s="2">
        <v>-9.31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14.4</v>
      </c>
      <c r="E47" s="3">
        <v>317098.66</v>
      </c>
      <c r="F47" s="2">
        <v>7.46</v>
      </c>
      <c r="G47" s="3">
        <v>170034.12</v>
      </c>
      <c r="H47" s="2">
        <v>11.98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-14.3</v>
      </c>
      <c r="E48" s="3">
        <v>252192.17</v>
      </c>
      <c r="F48" s="2">
        <v>-10.09</v>
      </c>
      <c r="G48" s="3">
        <v>134256.57</v>
      </c>
      <c r="H48" s="2">
        <v>-12.84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-18.56</v>
      </c>
      <c r="E49" s="3">
        <v>50806.38</v>
      </c>
      <c r="F49" s="2">
        <v>-14.6</v>
      </c>
      <c r="G49" s="3">
        <v>12024.64</v>
      </c>
      <c r="H49" s="2">
        <v>-17.8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-8.94</v>
      </c>
      <c r="E50" s="3">
        <v>2132794.2</v>
      </c>
      <c r="F50" s="2">
        <v>-13.72</v>
      </c>
      <c r="G50" s="3">
        <v>2409792.9</v>
      </c>
      <c r="H50" s="2">
        <v>-11.48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-0.3</v>
      </c>
      <c r="E51" s="3">
        <v>281552.58</v>
      </c>
      <c r="F51" s="2">
        <v>33.52</v>
      </c>
      <c r="G51" s="3">
        <v>81156.31</v>
      </c>
      <c r="H51" s="2">
        <v>7.27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5.14</v>
      </c>
      <c r="E52" s="3">
        <v>99572.25</v>
      </c>
      <c r="F52" s="2">
        <v>-23.26</v>
      </c>
      <c r="G52" s="3">
        <v>16259.8</v>
      </c>
      <c r="H52" s="2">
        <v>1.15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-4.11</v>
      </c>
      <c r="E53" s="3">
        <v>18527.27</v>
      </c>
      <c r="F53" s="2">
        <v>-12.38</v>
      </c>
      <c r="G53" s="3">
        <v>9643.29</v>
      </c>
      <c r="H53" s="2">
        <v>-6.94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-7.46</v>
      </c>
      <c r="E54" s="3">
        <v>326635.79</v>
      </c>
      <c r="F54" s="2">
        <v>-9.1</v>
      </c>
      <c r="G54" s="3">
        <v>373528.63</v>
      </c>
      <c r="H54" s="2">
        <v>-8.34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19.64</v>
      </c>
      <c r="E55" s="3">
        <v>30145.79</v>
      </c>
      <c r="F55" s="2">
        <v>2.91</v>
      </c>
      <c r="G55" s="3">
        <v>9981.66</v>
      </c>
      <c r="H55" s="2">
        <v>15.48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-11.87</v>
      </c>
      <c r="E56" s="3">
        <v>1286915.43</v>
      </c>
      <c r="F56" s="2">
        <v>-11.51</v>
      </c>
      <c r="G56" s="3">
        <v>15387.72</v>
      </c>
      <c r="H56" s="2">
        <v>-11.86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14.62</v>
      </c>
      <c r="E57" s="3">
        <v>308975.71</v>
      </c>
      <c r="F57" s="2">
        <v>-15.3</v>
      </c>
      <c r="G57" s="3">
        <v>50363.37</v>
      </c>
      <c r="H57" s="2">
        <v>10.43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9.91</v>
      </c>
      <c r="E58" s="3">
        <v>1319371.18</v>
      </c>
      <c r="F58" s="2">
        <v>-4.39</v>
      </c>
      <c r="G58" s="3">
        <v>410970.69</v>
      </c>
      <c r="H58" s="2">
        <v>6.52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</v>
      </c>
      <c r="E59" s="3">
        <v>0</v>
      </c>
      <c r="F59" s="2">
        <v>0</v>
      </c>
      <c r="G59" s="3">
        <v>0</v>
      </c>
      <c r="H59" s="2">
        <v>0</v>
      </c>
      <c r="I59" s="25" t="s">
        <v>110</v>
      </c>
    </row>
    <row r="60" spans="1:9" ht="12.75">
      <c r="A60" s="1">
        <v>55</v>
      </c>
      <c r="B60" s="3">
        <v>22052</v>
      </c>
      <c r="C60" s="1" t="s">
        <v>55</v>
      </c>
      <c r="D60" s="2">
        <v>-1.35</v>
      </c>
      <c r="E60" s="3">
        <v>1202894.47</v>
      </c>
      <c r="F60" s="2">
        <v>-7.97</v>
      </c>
      <c r="G60" s="3">
        <v>1812818.37</v>
      </c>
      <c r="H60" s="2">
        <v>-5.33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2.65</v>
      </c>
      <c r="E61" s="3">
        <v>657313.49</v>
      </c>
      <c r="F61" s="2">
        <v>-20.4</v>
      </c>
      <c r="G61" s="3">
        <v>38479.65</v>
      </c>
      <c r="H61" s="2">
        <v>1.37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28.06</v>
      </c>
      <c r="E62" s="3">
        <v>82323.55</v>
      </c>
      <c r="F62" s="2">
        <v>40.55</v>
      </c>
      <c r="G62" s="3">
        <v>18592.81</v>
      </c>
      <c r="H62" s="2">
        <v>30.36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5.04</v>
      </c>
      <c r="E63" s="3">
        <v>670661.78</v>
      </c>
      <c r="F63" s="2">
        <v>23.83</v>
      </c>
      <c r="G63" s="3">
        <v>316753.75</v>
      </c>
      <c r="H63" s="2">
        <v>11.07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-9.94</v>
      </c>
      <c r="E64" s="3">
        <v>1014810.52</v>
      </c>
      <c r="F64" s="2">
        <v>1.93</v>
      </c>
      <c r="G64" s="3">
        <v>452621.95</v>
      </c>
      <c r="H64" s="2">
        <v>-6.28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3.38</v>
      </c>
      <c r="E65" s="3">
        <v>48977</v>
      </c>
      <c r="F65" s="2">
        <v>28.55</v>
      </c>
      <c r="G65" s="3">
        <v>3839.76</v>
      </c>
      <c r="H65" s="2">
        <v>5.21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0.73</v>
      </c>
      <c r="E66" s="3">
        <v>523404.8</v>
      </c>
      <c r="F66" s="2">
        <v>5.11</v>
      </c>
      <c r="G66" s="3">
        <v>61421.83</v>
      </c>
      <c r="H66" s="2">
        <v>1.19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-3.06</v>
      </c>
      <c r="E67" s="3">
        <v>73207.64</v>
      </c>
      <c r="F67" s="2">
        <v>10.07</v>
      </c>
      <c r="G67" s="3">
        <v>102625.12</v>
      </c>
      <c r="H67" s="2">
        <v>4.6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8.35</v>
      </c>
      <c r="E68" s="3">
        <v>1137909.43</v>
      </c>
      <c r="F68" s="2">
        <v>-3.62</v>
      </c>
      <c r="G68" s="3">
        <v>258698.32</v>
      </c>
      <c r="H68" s="2">
        <v>6.14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31.92</v>
      </c>
      <c r="E69" s="3">
        <v>3065207.98</v>
      </c>
      <c r="F69" s="2">
        <v>-0.5</v>
      </c>
      <c r="G69" s="3">
        <v>500795.24</v>
      </c>
      <c r="H69" s="2">
        <v>27.37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8.79</v>
      </c>
      <c r="E70" s="3">
        <v>854257.87</v>
      </c>
      <c r="F70" s="2">
        <v>-8.91</v>
      </c>
      <c r="G70" s="3">
        <v>12515.21</v>
      </c>
      <c r="H70" s="2">
        <v>8.54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12.86</v>
      </c>
      <c r="E71" s="3">
        <v>46857.49</v>
      </c>
      <c r="F71" s="2">
        <v>52.84</v>
      </c>
      <c r="G71" s="3">
        <v>467.66</v>
      </c>
      <c r="H71" s="2">
        <v>13.26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-3.16</v>
      </c>
      <c r="E72" s="3">
        <v>2630563.96</v>
      </c>
      <c r="F72" s="2">
        <v>-11.84</v>
      </c>
      <c r="G72" s="3">
        <v>1092812.01</v>
      </c>
      <c r="H72" s="2">
        <v>-5.71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36.66</v>
      </c>
      <c r="E73" s="3">
        <v>63516.7</v>
      </c>
      <c r="F73" s="2">
        <v>12.9</v>
      </c>
      <c r="G73" s="3">
        <v>31293.06</v>
      </c>
      <c r="H73" s="2">
        <v>28.82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7.34</v>
      </c>
      <c r="E74" s="3">
        <v>28478434</v>
      </c>
      <c r="F74" s="2">
        <v>-3.69</v>
      </c>
      <c r="G74" s="3">
        <v>1717576.1</v>
      </c>
      <c r="H74" s="2">
        <v>6.71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1.15</v>
      </c>
      <c r="E75" s="3">
        <v>110540.05</v>
      </c>
      <c r="F75" s="2">
        <v>9.02</v>
      </c>
      <c r="G75" s="3">
        <v>142302.07</v>
      </c>
      <c r="H75" s="2">
        <v>5.58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6.5</v>
      </c>
      <c r="E76" s="3">
        <v>3808135.33</v>
      </c>
      <c r="F76" s="2">
        <v>-7.23</v>
      </c>
      <c r="G76" s="3">
        <v>928324.13</v>
      </c>
      <c r="H76" s="2">
        <v>3.81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-3.81</v>
      </c>
      <c r="E77" s="3">
        <v>1246187.38</v>
      </c>
      <c r="F77" s="2">
        <v>-7.2</v>
      </c>
      <c r="G77" s="3">
        <v>197875.28</v>
      </c>
      <c r="H77" s="2">
        <v>-4.27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19.74</v>
      </c>
      <c r="E78" s="3">
        <v>1000132.1</v>
      </c>
      <c r="F78" s="2">
        <v>-3.74</v>
      </c>
      <c r="G78" s="3">
        <v>703490.85</v>
      </c>
      <c r="H78" s="2">
        <v>10.04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9.28</v>
      </c>
      <c r="E79" s="3">
        <v>2743347.03</v>
      </c>
      <c r="F79" s="2">
        <v>39.64</v>
      </c>
      <c r="G79" s="3">
        <v>1700723.25</v>
      </c>
      <c r="H79" s="2">
        <v>20.89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4.3</v>
      </c>
      <c r="E80" s="3">
        <v>1047115.49</v>
      </c>
      <c r="F80" s="2">
        <v>13.67</v>
      </c>
      <c r="G80" s="3">
        <v>229822.68</v>
      </c>
      <c r="H80" s="2">
        <v>5.99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31</v>
      </c>
      <c r="E81" s="3">
        <v>1971890.56</v>
      </c>
      <c r="F81" s="2">
        <v>30.23</v>
      </c>
      <c r="G81" s="3">
        <v>755180.71</v>
      </c>
      <c r="H81" s="2">
        <v>30.79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-0.64</v>
      </c>
      <c r="E82" s="3">
        <v>816897.76</v>
      </c>
      <c r="F82" s="2">
        <v>-10.4</v>
      </c>
      <c r="G82" s="3">
        <v>299073.73</v>
      </c>
      <c r="H82" s="2">
        <v>-3.25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11.42</v>
      </c>
      <c r="E83" s="3">
        <v>147264.19</v>
      </c>
      <c r="F83" s="2">
        <v>-0.13</v>
      </c>
      <c r="G83" s="3">
        <v>56697.13</v>
      </c>
      <c r="H83" s="2">
        <v>8.21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-4.74</v>
      </c>
      <c r="E84" s="3">
        <v>1666438.84</v>
      </c>
      <c r="F84" s="2">
        <v>-18.98</v>
      </c>
      <c r="G84" s="3">
        <v>1083415.04</v>
      </c>
      <c r="H84" s="2">
        <v>-10.35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11.85</v>
      </c>
      <c r="E85" s="3">
        <v>1442538.35</v>
      </c>
      <c r="F85" s="2">
        <v>-19.67</v>
      </c>
      <c r="G85" s="3">
        <v>643731.04</v>
      </c>
      <c r="H85" s="2">
        <v>2.12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-1.85</v>
      </c>
      <c r="E86" s="3">
        <v>802942.88</v>
      </c>
      <c r="F86" s="2">
        <v>-3.35</v>
      </c>
      <c r="G86" s="3">
        <v>704241.71</v>
      </c>
      <c r="H86" s="2">
        <v>-2.55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-7.04</v>
      </c>
      <c r="E87" s="3">
        <v>229891.68</v>
      </c>
      <c r="F87" s="2">
        <v>4.21</v>
      </c>
      <c r="G87" s="3">
        <v>10845.66</v>
      </c>
      <c r="H87" s="2">
        <v>-6.54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-6.52</v>
      </c>
      <c r="E88" s="3">
        <v>1233409.26</v>
      </c>
      <c r="F88" s="2">
        <v>-20.46</v>
      </c>
      <c r="G88" s="3">
        <v>980554.6</v>
      </c>
      <c r="H88" s="2">
        <v>-12.69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18.69</v>
      </c>
      <c r="E89" s="3">
        <v>1052839.62</v>
      </c>
      <c r="F89" s="2">
        <v>-11.88</v>
      </c>
      <c r="G89" s="3">
        <v>842323.53</v>
      </c>
      <c r="H89" s="2">
        <v>5.11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-24.71</v>
      </c>
      <c r="E90" s="3">
        <v>30097.11</v>
      </c>
      <c r="F90" s="2">
        <v>-0.62</v>
      </c>
      <c r="G90" s="3">
        <v>78450.32</v>
      </c>
      <c r="H90" s="2">
        <v>-7.3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-14.22</v>
      </c>
      <c r="E91" s="3">
        <v>4935.6</v>
      </c>
      <c r="F91" s="2">
        <v>40.43</v>
      </c>
      <c r="G91" s="3">
        <v>17733.61</v>
      </c>
      <c r="H91" s="2">
        <v>28.53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-4.71</v>
      </c>
      <c r="E92" s="3">
        <v>11750.01</v>
      </c>
      <c r="F92" s="2">
        <v>-22.73</v>
      </c>
      <c r="G92" s="3">
        <v>4377.77</v>
      </c>
      <c r="H92" s="2">
        <v>-9.6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24.31</v>
      </c>
      <c r="E93" s="3">
        <v>50739.42</v>
      </c>
      <c r="F93" s="2">
        <v>-28</v>
      </c>
      <c r="G93" s="3">
        <v>813.23</v>
      </c>
      <c r="H93" s="2">
        <v>23.49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9" t="s">
        <v>90</v>
      </c>
      <c r="B95" s="39"/>
      <c r="C95" s="39"/>
      <c r="D95" s="9">
        <v>6.379484082621564</v>
      </c>
      <c r="E95" s="10">
        <v>92642375.5</v>
      </c>
      <c r="F95" s="9">
        <v>0.18882465180858354</v>
      </c>
      <c r="G95" s="10">
        <v>31821837.710000005</v>
      </c>
      <c r="H95" s="9">
        <v>4.796714588929188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40" t="s">
        <v>98</v>
      </c>
      <c r="B98" s="40"/>
      <c r="C98" s="40"/>
      <c r="D98" s="40"/>
      <c r="E98" s="40"/>
      <c r="F98" s="40"/>
      <c r="G98" s="40"/>
      <c r="H98" s="40"/>
    </row>
    <row r="99" spans="1:8" ht="17.25">
      <c r="A99" s="40" t="s">
        <v>100</v>
      </c>
      <c r="B99" s="40"/>
      <c r="C99" s="40"/>
      <c r="D99" s="40"/>
      <c r="E99" s="40"/>
      <c r="F99" s="40"/>
      <c r="G99" s="40"/>
      <c r="H99" s="40"/>
    </row>
    <row r="100" ht="13.5" thickBot="1"/>
    <row r="101" spans="1:8" ht="12.75">
      <c r="A101" s="11"/>
      <c r="B101" s="12"/>
      <c r="C101" s="13"/>
      <c r="D101" s="34" t="s">
        <v>91</v>
      </c>
      <c r="E101" s="35"/>
      <c r="F101" s="34" t="s">
        <v>92</v>
      </c>
      <c r="G101" s="35"/>
      <c r="H101" s="3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32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4.1421856056834025</v>
      </c>
      <c r="E103" s="3">
        <v>2598476.68</v>
      </c>
      <c r="F103" s="2">
        <v>17.261261740909536</v>
      </c>
      <c r="G103" s="3">
        <v>1175692.56</v>
      </c>
      <c r="H103" s="2">
        <v>8.228912836351764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3.114947697204611</v>
      </c>
      <c r="E104" s="3">
        <v>6076097.799999998</v>
      </c>
      <c r="F104" s="2">
        <v>11.413340670135097</v>
      </c>
      <c r="G104" s="3">
        <v>2152391.08</v>
      </c>
      <c r="H104" s="2">
        <v>5.285624145061737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7.270801026994617</v>
      </c>
      <c r="E105" s="3">
        <v>16942663.220000006</v>
      </c>
      <c r="F105" s="2">
        <v>2.2174094411282312</v>
      </c>
      <c r="G105" s="3">
        <v>6337848.67</v>
      </c>
      <c r="H105" s="2">
        <v>5.895073925597429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10.011301715067447</v>
      </c>
      <c r="E106" s="3">
        <v>27858431.46999999</v>
      </c>
      <c r="F106" s="2">
        <v>2.817930295398186</v>
      </c>
      <c r="G106" s="3">
        <v>13192083.680000005</v>
      </c>
      <c r="H106" s="2">
        <v>7.699624081721173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-4.6590449409797</v>
      </c>
      <c r="E107" s="3">
        <v>10688272.330000006</v>
      </c>
      <c r="F107" s="2">
        <v>-11.556506438226425</v>
      </c>
      <c r="G107" s="3">
        <v>7246245.619999997</v>
      </c>
      <c r="H107" s="2">
        <v>-7.445888741459027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7.34</v>
      </c>
      <c r="E108" s="7">
        <v>28478434</v>
      </c>
      <c r="F108" s="5">
        <v>-3.69</v>
      </c>
      <c r="G108" s="7">
        <v>1717576.1</v>
      </c>
      <c r="H108" s="5">
        <v>6.712603720814096</v>
      </c>
      <c r="I108" s="29"/>
    </row>
    <row r="109" spans="1:9" ht="9.75">
      <c r="A109" s="17">
        <v>88</v>
      </c>
      <c r="D109" s="2">
        <v>6.379484082621564</v>
      </c>
      <c r="E109" s="3">
        <v>92642375.5</v>
      </c>
      <c r="F109" s="2">
        <v>0.18882465180858354</v>
      </c>
      <c r="G109" s="3">
        <v>31821837.710000005</v>
      </c>
      <c r="H109" s="2">
        <v>4.796714588929188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40" t="s">
        <v>98</v>
      </c>
      <c r="B112" s="40"/>
      <c r="C112" s="40"/>
      <c r="D112" s="40"/>
      <c r="E112" s="40"/>
      <c r="F112" s="40"/>
      <c r="G112" s="40"/>
      <c r="H112" s="40"/>
    </row>
    <row r="113" spans="1:8" ht="17.25">
      <c r="A113" s="40" t="s">
        <v>100</v>
      </c>
      <c r="B113" s="40"/>
      <c r="C113" s="40"/>
      <c r="D113" s="40"/>
      <c r="E113" s="40"/>
      <c r="F113" s="40"/>
      <c r="G113" s="40"/>
      <c r="H113" s="40"/>
    </row>
    <row r="115" spans="1:8" ht="15">
      <c r="A115" s="41" t="s">
        <v>96</v>
      </c>
      <c r="B115" s="41"/>
      <c r="C115" s="41"/>
      <c r="D115" s="41"/>
      <c r="E115" s="41"/>
      <c r="F115" s="41"/>
      <c r="G115" s="41"/>
      <c r="H115" s="41"/>
    </row>
    <row r="117" spans="1:3" ht="12.75">
      <c r="A117" s="1">
        <v>37</v>
      </c>
      <c r="B117" s="1">
        <v>1</v>
      </c>
      <c r="C117" s="1" t="s">
        <v>37</v>
      </c>
    </row>
    <row r="118" spans="1:3" ht="12.75">
      <c r="A118" s="1">
        <v>54</v>
      </c>
      <c r="B118" s="1">
        <v>2</v>
      </c>
      <c r="C118" s="1" t="s">
        <v>54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D58" sqref="D58:H60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40" t="s">
        <v>98</v>
      </c>
      <c r="B1" s="40"/>
      <c r="C1" s="40"/>
      <c r="D1" s="40"/>
      <c r="E1" s="40"/>
      <c r="F1" s="40"/>
      <c r="G1" s="40"/>
      <c r="H1" s="40"/>
    </row>
    <row r="2" spans="1:8" ht="17.25">
      <c r="A2" s="40" t="s">
        <v>99</v>
      </c>
      <c r="B2" s="40"/>
      <c r="C2" s="40"/>
      <c r="D2" s="40"/>
      <c r="E2" s="40"/>
      <c r="F2" s="40"/>
      <c r="G2" s="40"/>
      <c r="H2" s="40"/>
    </row>
    <row r="3" ht="13.5" thickBot="1"/>
    <row r="4" spans="1:8" ht="12.75">
      <c r="A4" s="11"/>
      <c r="B4" s="12"/>
      <c r="C4" s="13"/>
      <c r="D4" s="34" t="s">
        <v>91</v>
      </c>
      <c r="E4" s="35"/>
      <c r="F4" s="34" t="s">
        <v>92</v>
      </c>
      <c r="G4" s="35"/>
      <c r="H4" s="31"/>
    </row>
    <row r="5" spans="1:8" ht="13.5" thickBot="1">
      <c r="A5" s="36" t="s">
        <v>1</v>
      </c>
      <c r="B5" s="37"/>
      <c r="C5" s="38"/>
      <c r="D5" s="15" t="s">
        <v>94</v>
      </c>
      <c r="E5" s="14" t="s">
        <v>95</v>
      </c>
      <c r="F5" s="15" t="s">
        <v>94</v>
      </c>
      <c r="G5" s="14" t="s">
        <v>95</v>
      </c>
      <c r="H5" s="32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9.82</v>
      </c>
      <c r="E6" s="3">
        <v>26566.82</v>
      </c>
      <c r="F6" s="2">
        <v>-12.51</v>
      </c>
      <c r="G6" s="3">
        <v>51208.68</v>
      </c>
      <c r="H6" s="2">
        <v>-4.88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-20.1</v>
      </c>
      <c r="E7" s="3">
        <v>140165.76</v>
      </c>
      <c r="F7" s="2">
        <v>-11.28</v>
      </c>
      <c r="G7" s="3">
        <v>9911.6</v>
      </c>
      <c r="H7" s="2">
        <v>-19.52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2.13</v>
      </c>
      <c r="E8" s="3">
        <v>244536.1</v>
      </c>
      <c r="F8" s="2">
        <v>58.82</v>
      </c>
      <c r="G8" s="3">
        <v>66851</v>
      </c>
      <c r="H8" s="2">
        <v>14.3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-14.85</v>
      </c>
      <c r="E9" s="3">
        <v>155654.51</v>
      </c>
      <c r="F9" s="2">
        <v>-11.63</v>
      </c>
      <c r="G9" s="3">
        <v>3426.63</v>
      </c>
      <c r="H9" s="2">
        <v>-14.78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-9.38</v>
      </c>
      <c r="E10" s="3">
        <v>230037.07</v>
      </c>
      <c r="F10" s="2">
        <v>-9.04</v>
      </c>
      <c r="G10" s="3">
        <v>5911.29</v>
      </c>
      <c r="H10" s="2">
        <v>-9.37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-2.23</v>
      </c>
      <c r="E11" s="3">
        <v>71693.18</v>
      </c>
      <c r="F11" s="2">
        <v>35.02</v>
      </c>
      <c r="G11" s="3">
        <v>4501.06</v>
      </c>
      <c r="H11" s="2">
        <v>-0.03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-11.92</v>
      </c>
      <c r="E12" s="3">
        <v>73992.76</v>
      </c>
      <c r="F12" s="2">
        <v>106.24</v>
      </c>
      <c r="G12" s="3">
        <v>137901.49</v>
      </c>
      <c r="H12" s="2">
        <v>64.98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-13.15</v>
      </c>
      <c r="E13" s="3">
        <v>138548.57</v>
      </c>
      <c r="F13" s="2">
        <v>-19.97</v>
      </c>
      <c r="G13" s="3">
        <v>33092.96</v>
      </c>
      <c r="H13" s="2">
        <v>-14.47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35.35</v>
      </c>
      <c r="E14" s="3">
        <v>2661800.31</v>
      </c>
      <c r="F14" s="2">
        <v>10.25</v>
      </c>
      <c r="G14" s="3">
        <v>2745469.91</v>
      </c>
      <c r="H14" s="2">
        <v>22.61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4.84</v>
      </c>
      <c r="E15" s="3">
        <v>155952.79</v>
      </c>
      <c r="F15" s="2">
        <v>114.02</v>
      </c>
      <c r="G15" s="3">
        <v>141814.97</v>
      </c>
      <c r="H15" s="2">
        <v>56.84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-2.25</v>
      </c>
      <c r="E16" s="3">
        <v>256780.24</v>
      </c>
      <c r="F16" s="2">
        <v>-0.87</v>
      </c>
      <c r="G16" s="3">
        <v>96182.22</v>
      </c>
      <c r="H16" s="2">
        <v>-1.87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1.6</v>
      </c>
      <c r="E17" s="3">
        <v>62857.26</v>
      </c>
      <c r="F17" s="2">
        <v>64.18</v>
      </c>
      <c r="G17" s="3">
        <v>21461.45</v>
      </c>
      <c r="H17" s="2">
        <v>17.53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-1.48</v>
      </c>
      <c r="E18" s="3">
        <v>1324391.39</v>
      </c>
      <c r="F18" s="2">
        <v>-14.58</v>
      </c>
      <c r="G18" s="3">
        <v>289969.3</v>
      </c>
      <c r="H18" s="2">
        <v>-3.84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-20.08</v>
      </c>
      <c r="E19" s="3">
        <v>208186.8</v>
      </c>
      <c r="F19" s="2">
        <v>-8.63</v>
      </c>
      <c r="G19" s="3">
        <v>180776.87</v>
      </c>
      <c r="H19" s="2">
        <v>-14.76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-7.21</v>
      </c>
      <c r="E20" s="3">
        <v>286799.47</v>
      </c>
      <c r="F20" s="2">
        <v>-5.53</v>
      </c>
      <c r="G20" s="3">
        <v>33224.21</v>
      </c>
      <c r="H20" s="2">
        <v>-7.03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-1.56</v>
      </c>
      <c r="E21" s="3">
        <v>366071.83</v>
      </c>
      <c r="F21" s="2">
        <v>-22.82</v>
      </c>
      <c r="G21" s="3">
        <v>5978.1</v>
      </c>
      <c r="H21" s="2">
        <v>-1.9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10.29</v>
      </c>
      <c r="E22" s="3">
        <v>2128211.89</v>
      </c>
      <c r="F22" s="2">
        <v>13.99</v>
      </c>
      <c r="G22" s="3">
        <v>970071.06</v>
      </c>
      <c r="H22" s="2">
        <v>11.45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0.77</v>
      </c>
      <c r="E23" s="3">
        <v>2296016.72</v>
      </c>
      <c r="F23" s="2">
        <v>-12.06</v>
      </c>
      <c r="G23" s="3">
        <v>959984.37</v>
      </c>
      <c r="H23" s="2">
        <v>-4.6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4.08</v>
      </c>
      <c r="E24" s="3">
        <v>2784447.68</v>
      </c>
      <c r="F24" s="2">
        <v>-16.08</v>
      </c>
      <c r="G24" s="3">
        <v>426131.88</v>
      </c>
      <c r="H24" s="2">
        <v>1.4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3.03</v>
      </c>
      <c r="E25" s="3">
        <v>28268.77</v>
      </c>
      <c r="F25" s="2">
        <v>-23.64</v>
      </c>
      <c r="G25" s="3">
        <v>2416.99</v>
      </c>
      <c r="H25" s="2">
        <v>0.93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0.64</v>
      </c>
      <c r="E26" s="3">
        <v>117495.96</v>
      </c>
      <c r="F26" s="2">
        <v>334.04</v>
      </c>
      <c r="G26" s="3">
        <v>121.35</v>
      </c>
      <c r="H26" s="2">
        <v>0.98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-17.21</v>
      </c>
      <c r="E27" s="3">
        <v>360052.71</v>
      </c>
      <c r="F27" s="2">
        <v>-10.27</v>
      </c>
      <c r="G27" s="3">
        <v>71074.08</v>
      </c>
      <c r="H27" s="2">
        <v>-16.07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-5.37</v>
      </c>
      <c r="E28" s="3">
        <v>71866.39</v>
      </c>
      <c r="F28" s="2">
        <v>23.9</v>
      </c>
      <c r="G28" s="3">
        <v>40761.85</v>
      </c>
      <c r="H28" s="2">
        <v>5.23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-14.82</v>
      </c>
      <c r="E29" s="3">
        <v>91644.78</v>
      </c>
      <c r="F29" s="2">
        <v>8.44</v>
      </c>
      <c r="G29" s="3">
        <v>22103.79</v>
      </c>
      <c r="H29" s="2">
        <v>-10.3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27.36</v>
      </c>
      <c r="E30" s="3">
        <v>388704.74</v>
      </c>
      <c r="F30" s="2">
        <v>14.51</v>
      </c>
      <c r="G30" s="3">
        <v>116208.94</v>
      </c>
      <c r="H30" s="2">
        <v>24.4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42.77</v>
      </c>
      <c r="E31" s="3">
        <v>153495.61</v>
      </c>
      <c r="F31" s="2">
        <v>11.13</v>
      </c>
      <c r="G31" s="3">
        <v>118484.22</v>
      </c>
      <c r="H31" s="2">
        <v>28.99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-4.04</v>
      </c>
      <c r="E32" s="3">
        <v>624380.06</v>
      </c>
      <c r="F32" s="2">
        <v>9.03</v>
      </c>
      <c r="G32" s="3">
        <v>341182.48</v>
      </c>
      <c r="H32" s="2">
        <v>0.58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8.05</v>
      </c>
      <c r="E33" s="3">
        <v>426500.01</v>
      </c>
      <c r="F33" s="2">
        <v>-5.79</v>
      </c>
      <c r="G33" s="3">
        <v>27540.42</v>
      </c>
      <c r="H33" s="2">
        <v>7.21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1.52</v>
      </c>
      <c r="E34" s="3">
        <v>1562114.22</v>
      </c>
      <c r="F34" s="2">
        <v>101.36</v>
      </c>
      <c r="G34" s="3">
        <v>448026.25</v>
      </c>
      <c r="H34" s="2">
        <v>23.77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1.09</v>
      </c>
      <c r="E35" s="3">
        <v>2999914.21</v>
      </c>
      <c r="F35" s="2">
        <v>-9.92</v>
      </c>
      <c r="G35" s="3">
        <v>1089217.42</v>
      </c>
      <c r="H35" s="2">
        <v>-1.84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0.32</v>
      </c>
      <c r="E36" s="3">
        <v>24045.84</v>
      </c>
      <c r="F36" s="2">
        <v>8.82</v>
      </c>
      <c r="G36" s="3">
        <v>5604.44</v>
      </c>
      <c r="H36" s="2">
        <v>1.93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0.7</v>
      </c>
      <c r="E37" s="3">
        <v>3497375.36</v>
      </c>
      <c r="F37" s="2">
        <v>4.62</v>
      </c>
      <c r="G37" s="3">
        <v>780116.27</v>
      </c>
      <c r="H37" s="2">
        <v>1.41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-8.54</v>
      </c>
      <c r="E38" s="3">
        <v>181121.81</v>
      </c>
      <c r="F38" s="2">
        <v>10.21</v>
      </c>
      <c r="G38" s="3">
        <v>40229.23</v>
      </c>
      <c r="H38" s="2">
        <v>-5.13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-14.5</v>
      </c>
      <c r="E39" s="3">
        <v>827703.71</v>
      </c>
      <c r="F39" s="2">
        <v>-24.01</v>
      </c>
      <c r="G39" s="3">
        <v>128894.83</v>
      </c>
      <c r="H39" s="2">
        <v>-15.78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1.81</v>
      </c>
      <c r="E40" s="3">
        <v>106440.8</v>
      </c>
      <c r="F40" s="2">
        <v>18.44</v>
      </c>
      <c r="G40" s="3">
        <v>634968.21</v>
      </c>
      <c r="H40" s="2">
        <v>16.05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15.84</v>
      </c>
      <c r="E41" s="3">
        <v>2608866.79</v>
      </c>
      <c r="F41" s="2">
        <v>8.98</v>
      </c>
      <c r="G41" s="3">
        <v>287199.78</v>
      </c>
      <c r="H41" s="2">
        <v>15.16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0</v>
      </c>
      <c r="F42" s="2">
        <v>0</v>
      </c>
      <c r="G42" s="3">
        <v>0</v>
      </c>
      <c r="H42" s="2">
        <v>0</v>
      </c>
      <c r="I42" s="25" t="s">
        <v>110</v>
      </c>
    </row>
    <row r="43" spans="1:9" ht="12.75">
      <c r="A43" s="1">
        <v>38</v>
      </c>
      <c r="B43" s="1">
        <v>497</v>
      </c>
      <c r="C43" s="1" t="s">
        <v>38</v>
      </c>
      <c r="D43" s="2">
        <v>30.46</v>
      </c>
      <c r="E43" s="3">
        <v>74976.46</v>
      </c>
      <c r="F43" s="2">
        <v>-25.39</v>
      </c>
      <c r="G43" s="3">
        <v>77144.7</v>
      </c>
      <c r="H43" s="2">
        <v>2.14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12.11</v>
      </c>
      <c r="E44" s="3">
        <v>449669.63</v>
      </c>
      <c r="F44" s="2">
        <v>-2.91</v>
      </c>
      <c r="G44" s="3">
        <v>268589.82</v>
      </c>
      <c r="H44" s="2">
        <v>6.49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-0.24</v>
      </c>
      <c r="E45" s="3">
        <v>4537743.38</v>
      </c>
      <c r="F45" s="2">
        <v>-11.16</v>
      </c>
      <c r="G45" s="3">
        <v>1351160.99</v>
      </c>
      <c r="H45" s="2">
        <v>-2.75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-5.4</v>
      </c>
      <c r="E46" s="3">
        <v>19800.8</v>
      </c>
      <c r="F46" s="2">
        <v>-11.25</v>
      </c>
      <c r="G46" s="3">
        <v>9986.78</v>
      </c>
      <c r="H46" s="2">
        <v>-7.36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-10.99</v>
      </c>
      <c r="E47" s="3">
        <v>538504.34</v>
      </c>
      <c r="F47" s="2">
        <v>2.79</v>
      </c>
      <c r="G47" s="3">
        <v>443576.33</v>
      </c>
      <c r="H47" s="2">
        <v>-4.77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-10.55</v>
      </c>
      <c r="E48" s="3">
        <v>425236.43</v>
      </c>
      <c r="F48" s="2">
        <v>7.64</v>
      </c>
      <c r="G48" s="3">
        <v>89262.66</v>
      </c>
      <c r="H48" s="2">
        <v>-7.39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-17.63</v>
      </c>
      <c r="E49" s="3">
        <v>72562.89</v>
      </c>
      <c r="F49" s="2">
        <v>-3</v>
      </c>
      <c r="G49" s="3">
        <v>1189.57</v>
      </c>
      <c r="H49" s="2">
        <v>-17.39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-2.84</v>
      </c>
      <c r="E50" s="3">
        <v>7032445.2</v>
      </c>
      <c r="F50" s="2">
        <v>-3.19</v>
      </c>
      <c r="G50" s="3">
        <v>2761489.79</v>
      </c>
      <c r="H50" s="2">
        <v>-2.94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-4.22</v>
      </c>
      <c r="E51" s="3">
        <v>250340.21</v>
      </c>
      <c r="F51" s="2">
        <v>69.42</v>
      </c>
      <c r="G51" s="3">
        <v>56197.92</v>
      </c>
      <c r="H51" s="2">
        <v>9.28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-10.37</v>
      </c>
      <c r="E52" s="3">
        <v>87501.29</v>
      </c>
      <c r="F52" s="2">
        <v>-19.91</v>
      </c>
      <c r="G52" s="3">
        <v>13033.61</v>
      </c>
      <c r="H52" s="2">
        <v>-11.61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-7.27</v>
      </c>
      <c r="E53" s="3">
        <v>26297.58</v>
      </c>
      <c r="F53" s="2">
        <v>-8.64</v>
      </c>
      <c r="G53" s="3">
        <v>8755.99</v>
      </c>
      <c r="H53" s="2">
        <v>-7.61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-6.38</v>
      </c>
      <c r="E54" s="3">
        <v>767809.91</v>
      </c>
      <c r="F54" s="2">
        <v>3.18</v>
      </c>
      <c r="G54" s="3">
        <v>340340.43</v>
      </c>
      <c r="H54" s="2">
        <v>-3.44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-10.68</v>
      </c>
      <c r="E55" s="3">
        <v>81728.84</v>
      </c>
      <c r="F55" s="2">
        <v>-23.28</v>
      </c>
      <c r="G55" s="3">
        <v>4775.42</v>
      </c>
      <c r="H55" s="2">
        <v>-11.37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-16.26</v>
      </c>
      <c r="E56" s="3">
        <v>1214764.24</v>
      </c>
      <c r="F56" s="2">
        <v>39.83</v>
      </c>
      <c r="G56" s="3">
        <v>19677.79</v>
      </c>
      <c r="H56" s="2">
        <v>-15.36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-10.09</v>
      </c>
      <c r="E57" s="3">
        <v>257229.4</v>
      </c>
      <c r="F57" s="2">
        <v>73.63</v>
      </c>
      <c r="G57" s="3">
        <v>139093.94</v>
      </c>
      <c r="H57" s="2">
        <v>19.29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-2.13</v>
      </c>
      <c r="E58" s="3">
        <v>842877.92</v>
      </c>
      <c r="F58" s="2">
        <v>43.14</v>
      </c>
      <c r="G58" s="3">
        <v>368669.8</v>
      </c>
      <c r="H58" s="2">
        <v>11.65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</v>
      </c>
      <c r="E59" s="3">
        <v>0</v>
      </c>
      <c r="F59" s="2">
        <v>0</v>
      </c>
      <c r="G59" s="3">
        <v>0</v>
      </c>
      <c r="H59" s="2">
        <v>0</v>
      </c>
      <c r="I59" s="25" t="s">
        <v>110</v>
      </c>
    </row>
    <row r="60" spans="1:9" ht="12.75">
      <c r="A60" s="1">
        <v>55</v>
      </c>
      <c r="B60" s="3">
        <v>22052</v>
      </c>
      <c r="C60" s="1" t="s">
        <v>55</v>
      </c>
      <c r="D60" s="2">
        <v>-1.64</v>
      </c>
      <c r="E60" s="3">
        <v>4856255.02</v>
      </c>
      <c r="F60" s="2">
        <v>-15.16</v>
      </c>
      <c r="G60" s="3">
        <v>1318247.78</v>
      </c>
      <c r="H60" s="2">
        <v>-4.52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-5.75</v>
      </c>
      <c r="E61" s="3">
        <v>597893.1</v>
      </c>
      <c r="F61" s="2">
        <v>-12.65</v>
      </c>
      <c r="G61" s="3">
        <v>209301.04</v>
      </c>
      <c r="H61" s="2">
        <v>-7.54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16.91</v>
      </c>
      <c r="E62" s="3">
        <v>41334.38</v>
      </c>
      <c r="F62" s="2">
        <v>30.92</v>
      </c>
      <c r="G62" s="3">
        <v>2441.83</v>
      </c>
      <c r="H62" s="2">
        <v>17.69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6.92</v>
      </c>
      <c r="E63" s="3">
        <v>334548.69</v>
      </c>
      <c r="F63" s="2">
        <v>80.62</v>
      </c>
      <c r="G63" s="3">
        <v>305514.58</v>
      </c>
      <c r="H63" s="2">
        <v>42.1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-2.5</v>
      </c>
      <c r="E64" s="3">
        <v>2431918.7</v>
      </c>
      <c r="F64" s="2">
        <v>-0.58</v>
      </c>
      <c r="G64" s="3">
        <v>455272.26</v>
      </c>
      <c r="H64" s="2">
        <v>-2.2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0.15</v>
      </c>
      <c r="E65" s="3">
        <v>38804.65</v>
      </c>
      <c r="F65" s="2">
        <v>120</v>
      </c>
      <c r="G65" s="3">
        <v>3779.76</v>
      </c>
      <c r="H65" s="2">
        <v>10.79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-12.93</v>
      </c>
      <c r="E66" s="3">
        <v>786262.01</v>
      </c>
      <c r="F66" s="2">
        <v>-24.23</v>
      </c>
      <c r="G66" s="3">
        <v>62108.44</v>
      </c>
      <c r="H66" s="2">
        <v>-13.76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9.97</v>
      </c>
      <c r="E67" s="3">
        <v>309349.14</v>
      </c>
      <c r="F67" s="2">
        <v>12.08</v>
      </c>
      <c r="G67" s="3">
        <v>147054.51</v>
      </c>
      <c r="H67" s="2">
        <v>10.65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1.22</v>
      </c>
      <c r="E68" s="3">
        <v>1456367.51</v>
      </c>
      <c r="F68" s="2">
        <v>10.98</v>
      </c>
      <c r="G68" s="3">
        <v>464974.08</v>
      </c>
      <c r="H68" s="2">
        <v>3.58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-6.47</v>
      </c>
      <c r="E69" s="3">
        <v>2345875.53</v>
      </c>
      <c r="F69" s="2">
        <v>-15.9</v>
      </c>
      <c r="G69" s="3">
        <v>501135.97</v>
      </c>
      <c r="H69" s="2">
        <v>-8.13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-7.61</v>
      </c>
      <c r="E70" s="3">
        <v>731585.97</v>
      </c>
      <c r="F70" s="2">
        <v>-23.78</v>
      </c>
      <c r="G70" s="3">
        <v>128901.71</v>
      </c>
      <c r="H70" s="2">
        <v>-10.03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0.07</v>
      </c>
      <c r="E71" s="3">
        <v>38778.25</v>
      </c>
      <c r="F71" s="2">
        <v>-8.02</v>
      </c>
      <c r="G71" s="3">
        <v>11216.77</v>
      </c>
      <c r="H71" s="2">
        <v>-1.74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-4.82</v>
      </c>
      <c r="E72" s="3">
        <v>6039893.83</v>
      </c>
      <c r="F72" s="2">
        <v>-16.55</v>
      </c>
      <c r="G72" s="3">
        <v>1610166.02</v>
      </c>
      <c r="H72" s="2">
        <v>-7.29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17.28</v>
      </c>
      <c r="E73" s="3">
        <v>90273.12</v>
      </c>
      <c r="F73" s="2">
        <v>-7.13</v>
      </c>
      <c r="G73" s="3">
        <v>59524.76</v>
      </c>
      <c r="H73" s="2">
        <v>7.58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3.32</v>
      </c>
      <c r="E74" s="3">
        <v>33950342.1</v>
      </c>
      <c r="F74" s="2">
        <v>9.05</v>
      </c>
      <c r="G74" s="3">
        <v>3687043.15</v>
      </c>
      <c r="H74" s="2">
        <v>3.88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-0.67</v>
      </c>
      <c r="E75" s="3">
        <v>130958.58</v>
      </c>
      <c r="F75" s="2">
        <v>-6.82</v>
      </c>
      <c r="G75" s="3">
        <v>110766.01</v>
      </c>
      <c r="H75" s="2">
        <v>-3.49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-0.99</v>
      </c>
      <c r="E76" s="3">
        <v>4020451.28</v>
      </c>
      <c r="F76" s="2">
        <v>-7.88</v>
      </c>
      <c r="G76" s="3">
        <v>1129605.3</v>
      </c>
      <c r="H76" s="2">
        <v>-2.5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-12.47</v>
      </c>
      <c r="E77" s="3">
        <v>1159918.62</v>
      </c>
      <c r="F77" s="2">
        <v>-18.9</v>
      </c>
      <c r="G77" s="3">
        <v>227229.73</v>
      </c>
      <c r="H77" s="2">
        <v>-13.53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8.49</v>
      </c>
      <c r="E78" s="3">
        <v>1483010.85</v>
      </c>
      <c r="F78" s="2">
        <v>1.47</v>
      </c>
      <c r="G78" s="3">
        <v>367454.26</v>
      </c>
      <c r="H78" s="2">
        <v>7.1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0.62</v>
      </c>
      <c r="E79" s="3">
        <v>3877610.51</v>
      </c>
      <c r="F79" s="2">
        <v>-15.34</v>
      </c>
      <c r="G79" s="3">
        <v>949859.03</v>
      </c>
      <c r="H79" s="2">
        <v>-2.52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0.02</v>
      </c>
      <c r="E80" s="3">
        <v>949640.96</v>
      </c>
      <c r="F80" s="2">
        <v>65.87</v>
      </c>
      <c r="G80" s="3">
        <v>174346.85</v>
      </c>
      <c r="H80" s="2">
        <v>10.24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5.93</v>
      </c>
      <c r="E81" s="3">
        <v>1605918.63</v>
      </c>
      <c r="F81" s="2">
        <v>35.57</v>
      </c>
      <c r="G81" s="3">
        <v>703918.06</v>
      </c>
      <c r="H81" s="2">
        <v>14.96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-11.74</v>
      </c>
      <c r="E82" s="3">
        <v>1174722.98</v>
      </c>
      <c r="F82" s="2">
        <v>-22.04</v>
      </c>
      <c r="G82" s="3">
        <v>258932.86</v>
      </c>
      <c r="H82" s="2">
        <v>-13.6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-6.34</v>
      </c>
      <c r="E83" s="3">
        <v>175612.98</v>
      </c>
      <c r="F83" s="2">
        <v>-11.09</v>
      </c>
      <c r="G83" s="3">
        <v>12009.63</v>
      </c>
      <c r="H83" s="2">
        <v>-6.65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-3.37</v>
      </c>
      <c r="E84" s="3">
        <v>3373807.91</v>
      </c>
      <c r="F84" s="2">
        <v>-16.18</v>
      </c>
      <c r="G84" s="3">
        <v>1416225.1</v>
      </c>
      <c r="H84" s="2">
        <v>-7.16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0.43</v>
      </c>
      <c r="E85" s="3">
        <v>2121306.18</v>
      </c>
      <c r="F85" s="2">
        <v>-8.53</v>
      </c>
      <c r="G85" s="3">
        <v>752222.45</v>
      </c>
      <c r="H85" s="2">
        <v>-1.91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16.94</v>
      </c>
      <c r="E86" s="3">
        <v>1865462.77</v>
      </c>
      <c r="F86" s="2">
        <v>2.65</v>
      </c>
      <c r="G86" s="3">
        <v>695043.32</v>
      </c>
      <c r="H86" s="2">
        <v>13.06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-8.47</v>
      </c>
      <c r="E87" s="3">
        <v>168064.86</v>
      </c>
      <c r="F87" s="2">
        <v>-3.74</v>
      </c>
      <c r="G87" s="3">
        <v>95790.79</v>
      </c>
      <c r="H87" s="2">
        <v>-6.75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-4.36</v>
      </c>
      <c r="E88" s="3">
        <v>2163518.29</v>
      </c>
      <c r="F88" s="2">
        <v>-6.98</v>
      </c>
      <c r="G88" s="3">
        <v>926546.63</v>
      </c>
      <c r="H88" s="2">
        <v>-5.15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3.49</v>
      </c>
      <c r="E89" s="3">
        <v>1276871.18</v>
      </c>
      <c r="F89" s="2">
        <v>26.46</v>
      </c>
      <c r="G89" s="3">
        <v>718415.28</v>
      </c>
      <c r="H89" s="2">
        <v>11.76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5.88</v>
      </c>
      <c r="E90" s="3">
        <v>28739.34</v>
      </c>
      <c r="F90" s="2">
        <v>-16.52</v>
      </c>
      <c r="G90" s="3">
        <v>2154.93</v>
      </c>
      <c r="H90" s="2">
        <v>4.32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-6.38</v>
      </c>
      <c r="E91" s="3">
        <v>27769.15</v>
      </c>
      <c r="F91" s="2">
        <v>8.45</v>
      </c>
      <c r="G91" s="3">
        <v>5532.79</v>
      </c>
      <c r="H91" s="2">
        <v>-3.92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-2.07</v>
      </c>
      <c r="E92" s="3">
        <v>10558.12</v>
      </c>
      <c r="F92" s="2">
        <v>-6.02</v>
      </c>
      <c r="G92" s="3">
        <v>26674.02</v>
      </c>
      <c r="H92" s="2">
        <v>-4.9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-18.54</v>
      </c>
      <c r="E93" s="3">
        <v>12130.27</v>
      </c>
      <c r="F93" s="2">
        <v>-10.33</v>
      </c>
      <c r="G93" s="3">
        <v>5923.37</v>
      </c>
      <c r="H93" s="2">
        <v>-15.84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9" t="s">
        <v>90</v>
      </c>
      <c r="B95" s="39"/>
      <c r="C95" s="39"/>
      <c r="D95" s="9">
        <v>1.17331439219572</v>
      </c>
      <c r="E95" s="10">
        <v>124037746.90000002</v>
      </c>
      <c r="F95" s="9">
        <v>3.094770475153581</v>
      </c>
      <c r="G95" s="10">
        <v>33836298.21</v>
      </c>
      <c r="H95" s="9">
        <v>1.585129779424704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40" t="s">
        <v>98</v>
      </c>
      <c r="B98" s="40"/>
      <c r="C98" s="40"/>
      <c r="D98" s="40"/>
      <c r="E98" s="40"/>
      <c r="F98" s="40"/>
      <c r="G98" s="40"/>
      <c r="H98" s="40"/>
    </row>
    <row r="99" spans="1:8" ht="17.25">
      <c r="A99" s="40" t="s">
        <v>99</v>
      </c>
      <c r="B99" s="40"/>
      <c r="C99" s="40"/>
      <c r="D99" s="40"/>
      <c r="E99" s="40"/>
      <c r="F99" s="40"/>
      <c r="G99" s="40"/>
      <c r="H99" s="40"/>
    </row>
    <row r="100" ht="13.5" thickBot="1"/>
    <row r="101" spans="1:8" ht="12.75">
      <c r="A101" s="11"/>
      <c r="B101" s="12"/>
      <c r="C101" s="13"/>
      <c r="D101" s="34" t="s">
        <v>91</v>
      </c>
      <c r="E101" s="35"/>
      <c r="F101" s="34" t="s">
        <v>92</v>
      </c>
      <c r="G101" s="35"/>
      <c r="H101" s="3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32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0.53169372257721</v>
      </c>
      <c r="E103" s="3">
        <v>2493076.94</v>
      </c>
      <c r="F103" s="2">
        <v>32.416872950666935</v>
      </c>
      <c r="G103" s="3">
        <v>1690464.6</v>
      </c>
      <c r="H103" s="2">
        <v>13.415697917200555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-3.9641742680188976</v>
      </c>
      <c r="E104" s="3">
        <v>7748842.779999997</v>
      </c>
      <c r="F104" s="2">
        <v>10.480691782489723</v>
      </c>
      <c r="G104" s="3">
        <v>2680260.96</v>
      </c>
      <c r="H104" s="2">
        <v>-0.25186959517194435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-0.34733160735848717</v>
      </c>
      <c r="E105" s="3">
        <v>20189332.470000006</v>
      </c>
      <c r="F105" s="2">
        <v>16.62179591327581</v>
      </c>
      <c r="G105" s="3">
        <v>6100629.939999996</v>
      </c>
      <c r="H105" s="2">
        <v>3.590382939113528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3.8008112130446943</v>
      </c>
      <c r="E106" s="3">
        <v>35353836.43999998</v>
      </c>
      <c r="F106" s="2">
        <v>-2.0713650131278043</v>
      </c>
      <c r="G106" s="3">
        <v>11482553.450000001</v>
      </c>
      <c r="H106" s="2">
        <v>2.361170422129649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-2.680753413521239</v>
      </c>
      <c r="E107" s="3">
        <v>24302316.17000004</v>
      </c>
      <c r="F107" s="2">
        <v>-10.879539940540711</v>
      </c>
      <c r="G107" s="3">
        <v>8195346.110000007</v>
      </c>
      <c r="H107" s="2">
        <v>-4.748345004941069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3.32</v>
      </c>
      <c r="E108" s="7">
        <v>33950342.099999994</v>
      </c>
      <c r="F108" s="5">
        <v>9.049999999999994</v>
      </c>
      <c r="G108" s="7">
        <v>3687043.15</v>
      </c>
      <c r="H108" s="5">
        <v>3.88132372398266</v>
      </c>
      <c r="I108" s="29"/>
    </row>
    <row r="109" spans="1:9" ht="9.75">
      <c r="A109" s="17">
        <v>88</v>
      </c>
      <c r="D109" s="2">
        <v>1.17331439219572</v>
      </c>
      <c r="E109" s="3">
        <v>124037746.90000002</v>
      </c>
      <c r="F109" s="2">
        <v>3.094770475153581</v>
      </c>
      <c r="G109" s="3">
        <v>33836298.21</v>
      </c>
      <c r="H109" s="2">
        <v>1.585129779424704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40" t="s">
        <v>98</v>
      </c>
      <c r="B112" s="40"/>
      <c r="C112" s="40"/>
      <c r="D112" s="40"/>
      <c r="E112" s="40"/>
      <c r="F112" s="40"/>
      <c r="G112" s="40"/>
      <c r="H112" s="40"/>
    </row>
    <row r="113" spans="1:8" ht="17.25">
      <c r="A113" s="40" t="s">
        <v>99</v>
      </c>
      <c r="B113" s="40"/>
      <c r="C113" s="40"/>
      <c r="D113" s="40"/>
      <c r="E113" s="40"/>
      <c r="F113" s="40"/>
      <c r="G113" s="40"/>
      <c r="H113" s="40"/>
    </row>
    <row r="115" spans="1:8" ht="15">
      <c r="A115" s="41" t="s">
        <v>96</v>
      </c>
      <c r="B115" s="41"/>
      <c r="C115" s="41"/>
      <c r="D115" s="41"/>
      <c r="E115" s="41"/>
      <c r="F115" s="41"/>
      <c r="G115" s="41"/>
      <c r="H115" s="41"/>
    </row>
    <row r="117" spans="1:3" ht="12.75">
      <c r="A117" s="1">
        <v>37</v>
      </c>
      <c r="B117" s="1">
        <v>1</v>
      </c>
      <c r="C117" s="1" t="s">
        <v>37</v>
      </c>
    </row>
    <row r="118" spans="1:3" ht="12.75">
      <c r="A118" s="1">
        <v>54</v>
      </c>
      <c r="B118" s="1">
        <v>2</v>
      </c>
      <c r="C118" s="1" t="s">
        <v>54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12" ht="9.75">
      <c r="A136" s="1">
        <v>0</v>
      </c>
      <c r="B136" s="1">
        <v>20</v>
      </c>
      <c r="C136" s="1" t="e">
        <v>#N/A</v>
      </c>
      <c r="H136" s="2"/>
      <c r="I136" s="23"/>
      <c r="J136" s="29"/>
      <c r="L136" s="29"/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H136:L136">
    <cfRule type="expression" priority="1" dxfId="0" stopIfTrue="1">
      <formula>$L136&gt;0</formula>
    </cfRule>
  </conditionalFormatting>
  <conditionalFormatting sqref="C117:C136 A117:A136">
    <cfRule type="expression" priority="2" dxfId="0" stopIfTrue="1">
      <formula>$A117=0</formula>
    </cfRule>
  </conditionalFormatting>
  <conditionalFormatting sqref="D110:H110">
    <cfRule type="cellIs" priority="3" dxfId="0" operator="equal" stopIfTrue="1">
      <formula>0</formula>
    </cfRule>
  </conditionalFormatting>
  <conditionalFormatting sqref="D6:H93">
    <cfRule type="expression" priority="4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I88" sqref="I88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40" t="s">
        <v>98</v>
      </c>
      <c r="B1" s="40"/>
      <c r="C1" s="40"/>
      <c r="D1" s="40"/>
      <c r="E1" s="40"/>
      <c r="F1" s="40"/>
      <c r="G1" s="40"/>
      <c r="H1" s="40"/>
    </row>
    <row r="2" spans="1:8" ht="17.25">
      <c r="A2" s="40" t="s">
        <v>101</v>
      </c>
      <c r="B2" s="40"/>
      <c r="C2" s="40"/>
      <c r="D2" s="40"/>
      <c r="E2" s="40"/>
      <c r="F2" s="40"/>
      <c r="G2" s="40"/>
      <c r="H2" s="40"/>
    </row>
    <row r="3" ht="13.5" thickBot="1"/>
    <row r="4" spans="1:8" ht="12.75">
      <c r="A4" s="11"/>
      <c r="B4" s="12"/>
      <c r="C4" s="13"/>
      <c r="D4" s="34" t="s">
        <v>91</v>
      </c>
      <c r="E4" s="35"/>
      <c r="F4" s="34" t="s">
        <v>92</v>
      </c>
      <c r="G4" s="35"/>
      <c r="H4" s="31"/>
    </row>
    <row r="5" spans="1:8" ht="13.5" thickBot="1">
      <c r="A5" s="36" t="s">
        <v>1</v>
      </c>
      <c r="B5" s="37"/>
      <c r="C5" s="38"/>
      <c r="D5" s="15" t="s">
        <v>94</v>
      </c>
      <c r="E5" s="14" t="s">
        <v>95</v>
      </c>
      <c r="F5" s="15" t="s">
        <v>94</v>
      </c>
      <c r="G5" s="14" t="s">
        <v>95</v>
      </c>
      <c r="H5" s="32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9.19</v>
      </c>
      <c r="E6" s="3">
        <v>71645.2</v>
      </c>
      <c r="F6" s="2">
        <v>-21.09</v>
      </c>
      <c r="G6" s="3">
        <v>4429.61</v>
      </c>
      <c r="H6" s="2">
        <v>7.43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-17.92</v>
      </c>
      <c r="E7" s="3">
        <v>186858.41</v>
      </c>
      <c r="F7" s="2">
        <v>-23.12</v>
      </c>
      <c r="G7" s="3">
        <v>10789.1</v>
      </c>
      <c r="H7" s="2">
        <v>-18.2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-5.77</v>
      </c>
      <c r="E8" s="3">
        <v>219641.37</v>
      </c>
      <c r="F8" s="2">
        <v>-28.28</v>
      </c>
      <c r="G8" s="3">
        <v>1093.2</v>
      </c>
      <c r="H8" s="2">
        <v>-5.88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1.22</v>
      </c>
      <c r="E9" s="3">
        <v>29173.82</v>
      </c>
      <c r="F9" s="2">
        <v>-22.24</v>
      </c>
      <c r="G9" s="3">
        <v>7582.89</v>
      </c>
      <c r="H9" s="2">
        <v>-3.62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-14.33</v>
      </c>
      <c r="E10" s="3">
        <v>223965.87</v>
      </c>
      <c r="F10" s="2">
        <v>-26.14</v>
      </c>
      <c r="G10" s="3">
        <v>6629.5</v>
      </c>
      <c r="H10" s="2">
        <v>-14.67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-1.72</v>
      </c>
      <c r="E11" s="3">
        <v>155140.32</v>
      </c>
      <c r="F11" s="2">
        <v>198.02</v>
      </c>
      <c r="G11" s="3">
        <v>67705.19</v>
      </c>
      <c r="H11" s="2">
        <v>58.96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-2.29</v>
      </c>
      <c r="E12" s="3">
        <v>50166.4</v>
      </c>
      <c r="F12" s="2">
        <v>97.91</v>
      </c>
      <c r="G12" s="3">
        <v>4979.19</v>
      </c>
      <c r="H12" s="2">
        <v>6.76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-16.9</v>
      </c>
      <c r="E13" s="3">
        <v>93800.16</v>
      </c>
      <c r="F13" s="2">
        <v>-18.33</v>
      </c>
      <c r="G13" s="3">
        <v>50388.9</v>
      </c>
      <c r="H13" s="2">
        <v>-17.4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28.01</v>
      </c>
      <c r="E14" s="3">
        <v>2989677.87</v>
      </c>
      <c r="F14" s="2">
        <v>18.9</v>
      </c>
      <c r="G14" s="3">
        <v>2299260.66</v>
      </c>
      <c r="H14" s="2">
        <v>24.05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5.61</v>
      </c>
      <c r="E15" s="3">
        <v>91013.99</v>
      </c>
      <c r="F15" s="2">
        <v>18.93</v>
      </c>
      <c r="G15" s="3">
        <v>110812.65</v>
      </c>
      <c r="H15" s="2">
        <v>12.92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-4.1</v>
      </c>
      <c r="E16" s="3">
        <v>169135.24</v>
      </c>
      <c r="F16" s="2">
        <v>25.38</v>
      </c>
      <c r="G16" s="3">
        <v>154198.9</v>
      </c>
      <c r="H16" s="2">
        <v>9.96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37.13</v>
      </c>
      <c r="E17" s="3">
        <v>35627.62</v>
      </c>
      <c r="F17" s="2">
        <v>-7.52</v>
      </c>
      <c r="G17" s="3">
        <v>7573.63</v>
      </c>
      <c r="H17" s="2">
        <v>29.3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0.95</v>
      </c>
      <c r="E18" s="3">
        <v>1303034.47</v>
      </c>
      <c r="F18" s="2">
        <v>-11.97</v>
      </c>
      <c r="G18" s="3">
        <v>487341.68</v>
      </c>
      <c r="H18" s="2">
        <v>-2.57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-10.8</v>
      </c>
      <c r="E19" s="3">
        <v>305269.48</v>
      </c>
      <c r="F19" s="2">
        <v>47.59</v>
      </c>
      <c r="G19" s="3">
        <v>36135.58</v>
      </c>
      <c r="H19" s="2">
        <v>-4.62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-4.57</v>
      </c>
      <c r="E20" s="3">
        <v>154060.95</v>
      </c>
      <c r="F20" s="2">
        <v>6.76</v>
      </c>
      <c r="G20" s="3">
        <v>18001.23</v>
      </c>
      <c r="H20" s="2">
        <v>-3.38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1.11</v>
      </c>
      <c r="E21" s="3">
        <v>817995.5</v>
      </c>
      <c r="F21" s="2">
        <v>-12.21</v>
      </c>
      <c r="G21" s="3">
        <v>50600.25</v>
      </c>
      <c r="H21" s="2">
        <v>0.33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12.36</v>
      </c>
      <c r="E22" s="3">
        <v>1994357.99</v>
      </c>
      <c r="F22" s="2">
        <v>35.63</v>
      </c>
      <c r="G22" s="3">
        <v>1056002.86</v>
      </c>
      <c r="H22" s="2">
        <v>20.41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0.77</v>
      </c>
      <c r="E23" s="3">
        <v>2213571.93</v>
      </c>
      <c r="F23" s="2">
        <v>1.27</v>
      </c>
      <c r="G23" s="3">
        <v>857597.85</v>
      </c>
      <c r="H23" s="2">
        <v>2.11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1.21</v>
      </c>
      <c r="E24" s="3">
        <v>1708679.48</v>
      </c>
      <c r="F24" s="2">
        <v>-3.18</v>
      </c>
      <c r="G24" s="3">
        <v>264138.61</v>
      </c>
      <c r="H24" s="2">
        <v>0.63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-0.89</v>
      </c>
      <c r="E25" s="3">
        <v>25701.9</v>
      </c>
      <c r="F25" s="2">
        <v>3.02</v>
      </c>
      <c r="G25" s="3">
        <v>2572.79</v>
      </c>
      <c r="H25" s="2">
        <v>-0.54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1.55</v>
      </c>
      <c r="E26" s="3">
        <v>39596.31</v>
      </c>
      <c r="F26" s="2">
        <v>30.88</v>
      </c>
      <c r="G26" s="3">
        <v>3474.51</v>
      </c>
      <c r="H26" s="2">
        <v>3.91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-10.77</v>
      </c>
      <c r="E27" s="3">
        <v>273813.87</v>
      </c>
      <c r="F27" s="2">
        <v>-14.68</v>
      </c>
      <c r="G27" s="3">
        <v>23657.31</v>
      </c>
      <c r="H27" s="2">
        <v>-11.08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15.25</v>
      </c>
      <c r="E28" s="3">
        <v>61431.69</v>
      </c>
      <c r="F28" s="2">
        <v>5.07</v>
      </c>
      <c r="G28" s="3">
        <v>17177.75</v>
      </c>
      <c r="H28" s="2">
        <v>13.03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-10.99</v>
      </c>
      <c r="E29" s="3">
        <v>117067.86</v>
      </c>
      <c r="F29" s="2">
        <v>-3.68</v>
      </c>
      <c r="G29" s="3">
        <v>43246.23</v>
      </c>
      <c r="H29" s="2">
        <v>-9.02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4.39</v>
      </c>
      <c r="E30" s="3">
        <v>156721.43</v>
      </c>
      <c r="F30" s="2">
        <v>40.78</v>
      </c>
      <c r="G30" s="3">
        <v>257318.11</v>
      </c>
      <c r="H30" s="2">
        <v>27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15.29</v>
      </c>
      <c r="E31" s="3">
        <v>39784.22</v>
      </c>
      <c r="F31" s="2">
        <v>24.89</v>
      </c>
      <c r="G31" s="3">
        <v>44334.14</v>
      </c>
      <c r="H31" s="2">
        <v>20.35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-5.38</v>
      </c>
      <c r="E32" s="3">
        <v>704590.52</v>
      </c>
      <c r="F32" s="2">
        <v>38.08</v>
      </c>
      <c r="G32" s="3">
        <v>185064.56</v>
      </c>
      <c r="H32" s="2">
        <v>3.66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10.2</v>
      </c>
      <c r="E33" s="3">
        <v>319876.18</v>
      </c>
      <c r="F33" s="2">
        <v>-12.16</v>
      </c>
      <c r="G33" s="3">
        <v>185365.34</v>
      </c>
      <c r="H33" s="2">
        <v>2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40.7</v>
      </c>
      <c r="E34" s="3">
        <v>1268243.74</v>
      </c>
      <c r="F34" s="2">
        <v>42.3</v>
      </c>
      <c r="G34" s="3">
        <v>965816.41</v>
      </c>
      <c r="H34" s="2">
        <v>41.39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-2.68</v>
      </c>
      <c r="E35" s="3">
        <v>3167749.82</v>
      </c>
      <c r="F35" s="2">
        <v>-6.63</v>
      </c>
      <c r="G35" s="3">
        <v>770357.58</v>
      </c>
      <c r="H35" s="2">
        <v>-3.45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-3.3</v>
      </c>
      <c r="E36" s="3">
        <v>27965.4</v>
      </c>
      <c r="F36" s="2">
        <v>-6.09</v>
      </c>
      <c r="G36" s="3">
        <v>51.73</v>
      </c>
      <c r="H36" s="2">
        <v>-3.3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3.24</v>
      </c>
      <c r="E37" s="3">
        <v>2424972.37</v>
      </c>
      <c r="F37" s="2">
        <v>33.39</v>
      </c>
      <c r="G37" s="3">
        <v>568581.87</v>
      </c>
      <c r="H37" s="2">
        <v>8.96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-1.26</v>
      </c>
      <c r="E38" s="3">
        <v>168762</v>
      </c>
      <c r="F38" s="2">
        <v>8.44</v>
      </c>
      <c r="G38" s="3">
        <v>20552.32</v>
      </c>
      <c r="H38" s="2">
        <v>-0.21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-18.28</v>
      </c>
      <c r="E39" s="3">
        <v>857096.93</v>
      </c>
      <c r="F39" s="2">
        <v>-24.46</v>
      </c>
      <c r="G39" s="3">
        <v>155454.06</v>
      </c>
      <c r="H39" s="2">
        <v>-19.23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2.57</v>
      </c>
      <c r="E40" s="3">
        <v>665322.67</v>
      </c>
      <c r="F40" s="2">
        <v>-17.72</v>
      </c>
      <c r="G40" s="3">
        <v>19341.22</v>
      </c>
      <c r="H40" s="2">
        <v>2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0.67</v>
      </c>
      <c r="E41" s="3">
        <v>1955177.75</v>
      </c>
      <c r="F41" s="2">
        <v>10.85</v>
      </c>
      <c r="G41" s="3">
        <v>837504.16</v>
      </c>
      <c r="H41" s="2">
        <v>3.72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0</v>
      </c>
      <c r="F42" s="2">
        <v>0</v>
      </c>
      <c r="G42" s="3">
        <v>0</v>
      </c>
      <c r="H42" s="2">
        <v>0</v>
      </c>
      <c r="I42" s="25" t="s">
        <v>110</v>
      </c>
    </row>
    <row r="43" spans="1:9" ht="12.75">
      <c r="A43" s="1">
        <v>38</v>
      </c>
      <c r="B43" s="1">
        <v>497</v>
      </c>
      <c r="C43" s="1" t="s">
        <v>38</v>
      </c>
      <c r="D43" s="2">
        <v>2.42</v>
      </c>
      <c r="E43" s="3">
        <v>169727.93</v>
      </c>
      <c r="F43" s="2">
        <v>30.55</v>
      </c>
      <c r="G43" s="3">
        <v>56461.25</v>
      </c>
      <c r="H43" s="2">
        <v>9.44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4.61</v>
      </c>
      <c r="E44" s="3">
        <v>592795.55</v>
      </c>
      <c r="F44" s="2">
        <v>148.53</v>
      </c>
      <c r="G44" s="3">
        <v>441031.93</v>
      </c>
      <c r="H44" s="2">
        <v>66.01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3.28</v>
      </c>
      <c r="E45" s="3">
        <v>3621364.31</v>
      </c>
      <c r="F45" s="2">
        <v>-6.97</v>
      </c>
      <c r="G45" s="3">
        <v>1812403.72</v>
      </c>
      <c r="H45" s="2">
        <v>-0.14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-5.61</v>
      </c>
      <c r="E46" s="3">
        <v>30422.4</v>
      </c>
      <c r="F46" s="2">
        <v>-24.89</v>
      </c>
      <c r="G46" s="3">
        <v>11348.56</v>
      </c>
      <c r="H46" s="2">
        <v>-10.85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5.37</v>
      </c>
      <c r="E47" s="3">
        <v>854396.4</v>
      </c>
      <c r="F47" s="2">
        <v>28.02</v>
      </c>
      <c r="G47" s="3">
        <v>568115.54</v>
      </c>
      <c r="H47" s="2">
        <v>14.42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-12.28</v>
      </c>
      <c r="E48" s="3">
        <v>373636.92</v>
      </c>
      <c r="F48" s="2">
        <v>-11.06</v>
      </c>
      <c r="G48" s="3">
        <v>101904.37</v>
      </c>
      <c r="H48" s="2">
        <v>-12.02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-18.81</v>
      </c>
      <c r="E49" s="3">
        <v>58817.39</v>
      </c>
      <c r="F49" s="2">
        <v>-1.73</v>
      </c>
      <c r="G49" s="3">
        <v>1999.62</v>
      </c>
      <c r="H49" s="2">
        <v>-18.25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1.68</v>
      </c>
      <c r="E50" s="3">
        <v>9509957.86</v>
      </c>
      <c r="F50" s="2">
        <v>-2.4</v>
      </c>
      <c r="G50" s="3">
        <v>2176822.5</v>
      </c>
      <c r="H50" s="2">
        <v>0.92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-8.15</v>
      </c>
      <c r="E51" s="3">
        <v>148361.88</v>
      </c>
      <c r="F51" s="2">
        <v>55.87</v>
      </c>
      <c r="G51" s="3">
        <v>102072.83</v>
      </c>
      <c r="H51" s="2">
        <v>17.94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-3.73</v>
      </c>
      <c r="E52" s="3">
        <v>61511.43</v>
      </c>
      <c r="F52" s="2">
        <v>-13.11</v>
      </c>
      <c r="G52" s="3">
        <v>115606.33</v>
      </c>
      <c r="H52" s="2">
        <v>-9.85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-3.67</v>
      </c>
      <c r="E53" s="3">
        <v>27797.36</v>
      </c>
      <c r="F53" s="2">
        <v>-5.75</v>
      </c>
      <c r="G53" s="3">
        <v>8575.53</v>
      </c>
      <c r="H53" s="2">
        <v>-4.16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1.12</v>
      </c>
      <c r="E54" s="3">
        <v>761135.07</v>
      </c>
      <c r="F54" s="2">
        <v>20.58</v>
      </c>
      <c r="G54" s="3">
        <v>551692.29</v>
      </c>
      <c r="H54" s="2">
        <v>9.3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-13.41</v>
      </c>
      <c r="E55" s="3">
        <v>57310</v>
      </c>
      <c r="F55" s="2">
        <v>-6.75</v>
      </c>
      <c r="G55" s="3">
        <v>8774.15</v>
      </c>
      <c r="H55" s="2">
        <v>-12.52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-22.6</v>
      </c>
      <c r="E56" s="3">
        <v>1439269.52</v>
      </c>
      <c r="F56" s="2">
        <v>26.28</v>
      </c>
      <c r="G56" s="3">
        <v>94954.16</v>
      </c>
      <c r="H56" s="2">
        <v>-19.58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-11.63</v>
      </c>
      <c r="E57" s="3">
        <v>183751.49</v>
      </c>
      <c r="F57" s="2">
        <v>0.42</v>
      </c>
      <c r="G57" s="3">
        <v>212167.59</v>
      </c>
      <c r="H57" s="2">
        <v>-5.17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1.21</v>
      </c>
      <c r="E58" s="3">
        <v>670132.12</v>
      </c>
      <c r="F58" s="2">
        <v>2.38</v>
      </c>
      <c r="G58" s="3">
        <v>235265.44</v>
      </c>
      <c r="H58" s="2">
        <v>1.51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</v>
      </c>
      <c r="E59" s="3">
        <v>0</v>
      </c>
      <c r="F59" s="2">
        <v>0</v>
      </c>
      <c r="G59" s="3">
        <v>0</v>
      </c>
      <c r="H59" s="2">
        <v>0</v>
      </c>
      <c r="I59" s="25" t="s">
        <v>110</v>
      </c>
    </row>
    <row r="60" spans="1:9" ht="12.75">
      <c r="A60" s="1">
        <v>55</v>
      </c>
      <c r="B60" s="3">
        <v>22052</v>
      </c>
      <c r="C60" s="1" t="s">
        <v>55</v>
      </c>
      <c r="D60" s="2">
        <v>-1.36</v>
      </c>
      <c r="E60" s="3">
        <v>4101085.6</v>
      </c>
      <c r="F60" s="2">
        <v>-18.55</v>
      </c>
      <c r="G60" s="3">
        <v>1301756.96</v>
      </c>
      <c r="H60" s="2">
        <v>-5.51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-4.95</v>
      </c>
      <c r="E61" s="3">
        <v>885836.23</v>
      </c>
      <c r="F61" s="2">
        <v>-21.28</v>
      </c>
      <c r="G61" s="3">
        <v>65163.03</v>
      </c>
      <c r="H61" s="2">
        <v>-6.07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-20.89</v>
      </c>
      <c r="E62" s="3">
        <v>38181.6</v>
      </c>
      <c r="F62" s="2">
        <v>-3.17</v>
      </c>
      <c r="G62" s="3">
        <v>16145.17</v>
      </c>
      <c r="H62" s="2">
        <v>-15.62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51.65</v>
      </c>
      <c r="E63" s="3">
        <v>603561.44</v>
      </c>
      <c r="F63" s="2">
        <v>-28.87</v>
      </c>
      <c r="G63" s="3">
        <v>35983.39</v>
      </c>
      <c r="H63" s="2">
        <v>47.12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-3.9</v>
      </c>
      <c r="E64" s="3">
        <v>2196142.95</v>
      </c>
      <c r="F64" s="2">
        <v>-16.38</v>
      </c>
      <c r="G64" s="3">
        <v>504764.74</v>
      </c>
      <c r="H64" s="2">
        <v>-6.23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</v>
      </c>
      <c r="E65" s="3">
        <v>61112.61</v>
      </c>
      <c r="F65" s="2">
        <v>212</v>
      </c>
      <c r="G65" s="3">
        <v>3779.76</v>
      </c>
      <c r="H65" s="2">
        <v>12.35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-6.21</v>
      </c>
      <c r="E66" s="3">
        <v>905384.93</v>
      </c>
      <c r="F66" s="2">
        <v>-25.54</v>
      </c>
      <c r="G66" s="3">
        <v>44858.42</v>
      </c>
      <c r="H66" s="2">
        <v>-7.12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-2.88</v>
      </c>
      <c r="E67" s="3">
        <v>227619.44</v>
      </c>
      <c r="F67" s="2">
        <v>17.26</v>
      </c>
      <c r="G67" s="3">
        <v>47133.51</v>
      </c>
      <c r="H67" s="2">
        <v>0.57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2.25</v>
      </c>
      <c r="E68" s="3">
        <v>1956695.48</v>
      </c>
      <c r="F68" s="2">
        <v>9.9</v>
      </c>
      <c r="G68" s="3">
        <v>352257.51</v>
      </c>
      <c r="H68" s="2">
        <v>3.42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-11.36</v>
      </c>
      <c r="E69" s="3">
        <v>2059567.94</v>
      </c>
      <c r="F69" s="2">
        <v>-14.71</v>
      </c>
      <c r="G69" s="3">
        <v>461212.9</v>
      </c>
      <c r="H69" s="2">
        <v>-11.97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-18.7</v>
      </c>
      <c r="E70" s="3">
        <v>526162.66</v>
      </c>
      <c r="F70" s="2">
        <v>-21.49</v>
      </c>
      <c r="G70" s="3">
        <v>33198.27</v>
      </c>
      <c r="H70" s="2">
        <v>-18.87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0.01</v>
      </c>
      <c r="E71" s="3">
        <v>61726.13</v>
      </c>
      <c r="F71" s="2">
        <v>181.25</v>
      </c>
      <c r="G71" s="3">
        <v>467.59</v>
      </c>
      <c r="H71" s="2">
        <v>1.38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4.23</v>
      </c>
      <c r="E72" s="3">
        <v>6469103.25</v>
      </c>
      <c r="F72" s="2">
        <v>-0.54</v>
      </c>
      <c r="G72" s="3">
        <v>605952.09</v>
      </c>
      <c r="H72" s="2">
        <v>3.82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9.99</v>
      </c>
      <c r="E73" s="3">
        <v>98113.25</v>
      </c>
      <c r="F73" s="2">
        <v>4.25</v>
      </c>
      <c r="G73" s="3">
        <v>138598.98</v>
      </c>
      <c r="H73" s="2">
        <v>6.63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1.47</v>
      </c>
      <c r="E74" s="3">
        <v>35695322.03</v>
      </c>
      <c r="F74" s="2">
        <v>3.32</v>
      </c>
      <c r="G74" s="3">
        <v>6458774.78</v>
      </c>
      <c r="H74" s="2">
        <v>1.75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-0.1</v>
      </c>
      <c r="E75" s="3">
        <v>198420.14</v>
      </c>
      <c r="F75" s="2">
        <v>-1.83</v>
      </c>
      <c r="G75" s="3">
        <v>33545.22</v>
      </c>
      <c r="H75" s="2">
        <v>-0.35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-0.19</v>
      </c>
      <c r="E76" s="3">
        <v>2986227.5</v>
      </c>
      <c r="F76" s="2">
        <v>-3.82</v>
      </c>
      <c r="G76" s="3">
        <v>768521.94</v>
      </c>
      <c r="H76" s="2">
        <v>-0.94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-10.54</v>
      </c>
      <c r="E77" s="3">
        <v>1084310.79</v>
      </c>
      <c r="F77" s="2">
        <v>-11.49</v>
      </c>
      <c r="G77" s="3">
        <v>240752.81</v>
      </c>
      <c r="H77" s="2">
        <v>-10.71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7.97</v>
      </c>
      <c r="E78" s="3">
        <v>1104065.11</v>
      </c>
      <c r="F78" s="2">
        <v>13.23</v>
      </c>
      <c r="G78" s="3">
        <v>503127.34</v>
      </c>
      <c r="H78" s="2">
        <v>9.62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1.03</v>
      </c>
      <c r="E79" s="3">
        <v>3810505.48</v>
      </c>
      <c r="F79" s="2">
        <v>-11.02</v>
      </c>
      <c r="G79" s="3">
        <v>767155.19</v>
      </c>
      <c r="H79" s="2">
        <v>-0.99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4.83</v>
      </c>
      <c r="E80" s="3">
        <v>692410.88</v>
      </c>
      <c r="F80" s="2">
        <v>53.72</v>
      </c>
      <c r="G80" s="3">
        <v>350906.98</v>
      </c>
      <c r="H80" s="2">
        <v>21.28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18.46</v>
      </c>
      <c r="E81" s="3">
        <v>971621.05</v>
      </c>
      <c r="F81" s="2">
        <v>66.25</v>
      </c>
      <c r="G81" s="3">
        <v>965786.7</v>
      </c>
      <c r="H81" s="2">
        <v>42.29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-7.2</v>
      </c>
      <c r="E82" s="3">
        <v>1063439.87</v>
      </c>
      <c r="F82" s="2">
        <v>-5.39</v>
      </c>
      <c r="G82" s="3">
        <v>252079.64</v>
      </c>
      <c r="H82" s="2">
        <v>-6.85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-6.07</v>
      </c>
      <c r="E83" s="3">
        <v>329751.62</v>
      </c>
      <c r="F83" s="2">
        <v>23.94</v>
      </c>
      <c r="G83" s="3">
        <v>28681.23</v>
      </c>
      <c r="H83" s="2">
        <v>-3.67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0.18</v>
      </c>
      <c r="E84" s="3">
        <v>4049221.1</v>
      </c>
      <c r="F84" s="2">
        <v>-12.12</v>
      </c>
      <c r="G84" s="3">
        <v>1126792.79</v>
      </c>
      <c r="H84" s="2">
        <v>-2.49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-2.7</v>
      </c>
      <c r="E85" s="3">
        <v>1694806.42</v>
      </c>
      <c r="F85" s="2">
        <v>-5.05</v>
      </c>
      <c r="G85" s="3">
        <v>600447.76</v>
      </c>
      <c r="H85" s="2">
        <v>-3.31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11.07</v>
      </c>
      <c r="E86" s="3">
        <v>2319696.58</v>
      </c>
      <c r="F86" s="2">
        <v>0.51</v>
      </c>
      <c r="G86" s="3">
        <v>743530.09</v>
      </c>
      <c r="H86" s="2">
        <v>8.51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0</v>
      </c>
      <c r="E87" s="3">
        <v>0</v>
      </c>
      <c r="F87" s="2">
        <v>0</v>
      </c>
      <c r="G87" s="3">
        <v>0</v>
      </c>
      <c r="H87" s="2">
        <v>0</v>
      </c>
      <c r="I87" s="25" t="s">
        <v>110</v>
      </c>
    </row>
    <row r="88" spans="1:9" ht="12.75">
      <c r="A88" s="1">
        <v>83</v>
      </c>
      <c r="B88" s="3">
        <v>18082</v>
      </c>
      <c r="C88" s="1" t="s">
        <v>83</v>
      </c>
      <c r="D88" s="2">
        <v>1.7</v>
      </c>
      <c r="E88" s="3">
        <v>3517395.98</v>
      </c>
      <c r="F88" s="2">
        <v>-15.09</v>
      </c>
      <c r="G88" s="3">
        <v>440110.04</v>
      </c>
      <c r="H88" s="2">
        <v>-0.17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25.84</v>
      </c>
      <c r="E89" s="3">
        <v>1335752.37</v>
      </c>
      <c r="F89" s="2">
        <v>-9.65</v>
      </c>
      <c r="G89" s="3">
        <v>336530.23</v>
      </c>
      <c r="H89" s="2">
        <v>18.7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-10.19</v>
      </c>
      <c r="E90" s="3">
        <v>11603.33</v>
      </c>
      <c r="F90" s="2">
        <v>24.65</v>
      </c>
      <c r="G90" s="3">
        <v>9462.38</v>
      </c>
      <c r="H90" s="2">
        <v>5.46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-18.32</v>
      </c>
      <c r="E91" s="3">
        <v>28408.16</v>
      </c>
      <c r="F91" s="2">
        <v>16.2</v>
      </c>
      <c r="G91" s="3">
        <v>14323.9</v>
      </c>
      <c r="H91" s="2">
        <v>-6.75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-4.3</v>
      </c>
      <c r="E92" s="3">
        <v>21555.81</v>
      </c>
      <c r="F92" s="2">
        <v>63.41</v>
      </c>
      <c r="G92" s="3">
        <v>24518.47</v>
      </c>
      <c r="H92" s="2">
        <v>31.73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1.76</v>
      </c>
      <c r="E93" s="3">
        <v>17943.12</v>
      </c>
      <c r="F93" s="2">
        <v>39.95</v>
      </c>
      <c r="G93" s="3">
        <v>4168.04</v>
      </c>
      <c r="H93" s="2">
        <v>8.96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9" t="s">
        <v>90</v>
      </c>
      <c r="B95" s="39"/>
      <c r="C95" s="39"/>
      <c r="D95" s="9">
        <v>2.1440306073927027</v>
      </c>
      <c r="E95" s="10">
        <v>124769829.21000001</v>
      </c>
      <c r="F95" s="9">
        <v>8.607220787864721</v>
      </c>
      <c r="G95" s="10">
        <v>33374815.230000008</v>
      </c>
      <c r="H95" s="9">
        <v>3.508021015246466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40" t="s">
        <v>98</v>
      </c>
      <c r="B98" s="40"/>
      <c r="C98" s="40"/>
      <c r="D98" s="40"/>
      <c r="E98" s="40"/>
      <c r="F98" s="40"/>
      <c r="G98" s="40"/>
      <c r="H98" s="40"/>
    </row>
    <row r="99" spans="1:8" ht="17.25">
      <c r="A99" s="40" t="s">
        <v>101</v>
      </c>
      <c r="B99" s="40"/>
      <c r="C99" s="40"/>
      <c r="D99" s="40"/>
      <c r="E99" s="40"/>
      <c r="F99" s="40"/>
      <c r="G99" s="40"/>
      <c r="H99" s="40"/>
    </row>
    <row r="100" ht="13.5" thickBot="1"/>
    <row r="101" spans="1:8" ht="12.75">
      <c r="A101" s="11"/>
      <c r="B101" s="12"/>
      <c r="C101" s="13"/>
      <c r="D101" s="34" t="s">
        <v>91</v>
      </c>
      <c r="E101" s="35"/>
      <c r="F101" s="34" t="s">
        <v>92</v>
      </c>
      <c r="G101" s="35"/>
      <c r="H101" s="3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32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8.222965689801777</v>
      </c>
      <c r="E103" s="3">
        <v>3166715.31</v>
      </c>
      <c r="F103" s="2">
        <v>21.173283998219212</v>
      </c>
      <c r="G103" s="3">
        <v>734953.2</v>
      </c>
      <c r="H103" s="2">
        <v>10.662403550141681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-4.986761479135269</v>
      </c>
      <c r="E104" s="3">
        <v>7677198.059999999</v>
      </c>
      <c r="F104" s="2">
        <v>37.95123914344151</v>
      </c>
      <c r="G104" s="3">
        <v>2771640.3</v>
      </c>
      <c r="H104" s="2">
        <v>6.402896282491632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4.266064649892638</v>
      </c>
      <c r="E105" s="3">
        <v>19455834.630000003</v>
      </c>
      <c r="F105" s="2">
        <v>19.122219866874858</v>
      </c>
      <c r="G105" s="3">
        <v>6790510.49</v>
      </c>
      <c r="H105" s="2">
        <v>8.109680870770326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3.6305158117921383</v>
      </c>
      <c r="E106" s="3">
        <v>31477641.549999967</v>
      </c>
      <c r="F106" s="2">
        <v>5.987114322075821</v>
      </c>
      <c r="G106" s="3">
        <v>10637254.539999997</v>
      </c>
      <c r="H106" s="2">
        <v>4.225738417800765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1.0991215344922103</v>
      </c>
      <c r="E107" s="3">
        <v>27297117.63000004</v>
      </c>
      <c r="F107" s="2">
        <v>-8.101965259095541</v>
      </c>
      <c r="G107" s="3">
        <v>5981681.920000009</v>
      </c>
      <c r="H107" s="2">
        <v>-0.5547234136965722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1.47</v>
      </c>
      <c r="E108" s="7">
        <v>35695322.03</v>
      </c>
      <c r="F108" s="5">
        <v>3.32</v>
      </c>
      <c r="G108" s="7">
        <v>6458774.780000001</v>
      </c>
      <c r="H108" s="5">
        <v>1.7534536675487602</v>
      </c>
      <c r="I108" s="29"/>
    </row>
    <row r="109" spans="1:9" ht="9.75">
      <c r="A109" s="17">
        <v>88</v>
      </c>
      <c r="D109" s="2">
        <v>2.1440306073927027</v>
      </c>
      <c r="E109" s="3">
        <v>124769829.21000001</v>
      </c>
      <c r="F109" s="2">
        <v>8.607220787864721</v>
      </c>
      <c r="G109" s="3">
        <v>33374815.230000008</v>
      </c>
      <c r="H109" s="2">
        <v>3.508021015246466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40" t="s">
        <v>98</v>
      </c>
      <c r="B112" s="40"/>
      <c r="C112" s="40"/>
      <c r="D112" s="40"/>
      <c r="E112" s="40"/>
      <c r="F112" s="40"/>
      <c r="G112" s="40"/>
      <c r="H112" s="40"/>
    </row>
    <row r="113" spans="1:8" ht="17.25">
      <c r="A113" s="40" t="s">
        <v>101</v>
      </c>
      <c r="B113" s="40"/>
      <c r="C113" s="40"/>
      <c r="D113" s="40"/>
      <c r="E113" s="40"/>
      <c r="F113" s="40"/>
      <c r="G113" s="40"/>
      <c r="H113" s="40"/>
    </row>
    <row r="115" spans="1:8" ht="15">
      <c r="A115" s="41" t="s">
        <v>96</v>
      </c>
      <c r="B115" s="41"/>
      <c r="C115" s="41"/>
      <c r="D115" s="41"/>
      <c r="E115" s="41"/>
      <c r="F115" s="41"/>
      <c r="G115" s="41"/>
      <c r="H115" s="41"/>
    </row>
    <row r="117" spans="1:3" ht="12.75">
      <c r="A117" s="1">
        <v>37</v>
      </c>
      <c r="B117" s="1">
        <v>1</v>
      </c>
      <c r="C117" s="1" t="s">
        <v>37</v>
      </c>
    </row>
    <row r="118" spans="1:3" ht="12.75">
      <c r="A118" s="1">
        <v>54</v>
      </c>
      <c r="B118" s="1">
        <v>2</v>
      </c>
      <c r="C118" s="1" t="s">
        <v>54</v>
      </c>
    </row>
    <row r="119" spans="1:3" ht="12.75">
      <c r="A119" s="1">
        <v>82</v>
      </c>
      <c r="B119" s="1">
        <v>3</v>
      </c>
      <c r="C119" s="1" t="s">
        <v>82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:H1"/>
    <mergeCell ref="A2:H2"/>
    <mergeCell ref="D4:E4"/>
    <mergeCell ref="F4:G4"/>
    <mergeCell ref="A5:C5"/>
    <mergeCell ref="A95:C95"/>
    <mergeCell ref="A98:H98"/>
    <mergeCell ref="A99:H99"/>
    <mergeCell ref="A115:H115"/>
    <mergeCell ref="D101:E101"/>
    <mergeCell ref="F101:G101"/>
    <mergeCell ref="A112:H112"/>
    <mergeCell ref="A113:H113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">
      <selection activeCell="D41" sqref="D41:H43"/>
    </sheetView>
  </sheetViews>
  <sheetFormatPr defaultColWidth="11.421875" defaultRowHeight="12.75"/>
  <cols>
    <col min="1" max="1" width="11.421875" style="1" customWidth="1"/>
    <col min="2" max="2" width="0" style="1" hidden="1" customWidth="1"/>
    <col min="3" max="3" width="14.421875" style="1" bestFit="1" customWidth="1"/>
    <col min="4" max="8" width="12.7109375" style="1" customWidth="1"/>
    <col min="9" max="9" width="11.57421875" style="22" customWidth="1"/>
    <col min="10" max="11" width="11.421875" style="23" customWidth="1"/>
    <col min="12" max="12" width="11.57421875" style="24" customWidth="1"/>
    <col min="13" max="16384" width="11.421875" style="1" customWidth="1"/>
  </cols>
  <sheetData>
    <row r="1" spans="1:8" ht="17.25">
      <c r="A1" s="40" t="s">
        <v>98</v>
      </c>
      <c r="B1" s="40"/>
      <c r="C1" s="40"/>
      <c r="D1" s="40"/>
      <c r="E1" s="40"/>
      <c r="F1" s="40"/>
      <c r="G1" s="40"/>
      <c r="H1" s="40"/>
    </row>
    <row r="2" spans="1:8" ht="17.25">
      <c r="A2" s="40" t="s">
        <v>102</v>
      </c>
      <c r="B2" s="40"/>
      <c r="C2" s="40"/>
      <c r="D2" s="40"/>
      <c r="E2" s="40"/>
      <c r="F2" s="40"/>
      <c r="G2" s="40"/>
      <c r="H2" s="40"/>
    </row>
    <row r="3" ht="13.5" thickBot="1"/>
    <row r="4" spans="1:8" ht="12.75">
      <c r="A4" s="11"/>
      <c r="B4" s="12"/>
      <c r="C4" s="13"/>
      <c r="D4" s="34" t="s">
        <v>91</v>
      </c>
      <c r="E4" s="35"/>
      <c r="F4" s="34" t="s">
        <v>92</v>
      </c>
      <c r="G4" s="35"/>
      <c r="H4" s="31"/>
    </row>
    <row r="5" spans="1:8" ht="13.5" thickBot="1">
      <c r="A5" s="36" t="s">
        <v>1</v>
      </c>
      <c r="B5" s="37"/>
      <c r="C5" s="38"/>
      <c r="D5" s="15" t="s">
        <v>94</v>
      </c>
      <c r="E5" s="14" t="s">
        <v>95</v>
      </c>
      <c r="F5" s="15" t="s">
        <v>94</v>
      </c>
      <c r="G5" s="14" t="s">
        <v>95</v>
      </c>
      <c r="H5" s="32" t="s">
        <v>93</v>
      </c>
    </row>
    <row r="6" spans="1:9" ht="12.75">
      <c r="A6" s="1">
        <v>1</v>
      </c>
      <c r="B6" s="1">
        <v>329</v>
      </c>
      <c r="C6" s="1" t="s">
        <v>2</v>
      </c>
      <c r="D6" s="2">
        <v>-26.0224</v>
      </c>
      <c r="E6" s="3">
        <v>58907.01</v>
      </c>
      <c r="F6" s="2">
        <v>32.9477</v>
      </c>
      <c r="G6" s="3">
        <v>28917.47</v>
      </c>
      <c r="H6" s="2">
        <v>-6.6056</v>
      </c>
      <c r="I6" s="25"/>
    </row>
    <row r="7" spans="1:9" ht="12.75">
      <c r="A7" s="1">
        <v>2</v>
      </c>
      <c r="B7" s="1">
        <v>471</v>
      </c>
      <c r="C7" s="1" t="s">
        <v>3</v>
      </c>
      <c r="D7" s="2">
        <v>-18.8757</v>
      </c>
      <c r="E7" s="3">
        <v>153757.17</v>
      </c>
      <c r="F7" s="2">
        <v>-28.0317</v>
      </c>
      <c r="G7" s="3">
        <v>52508.37</v>
      </c>
      <c r="H7" s="2">
        <v>-21.2065</v>
      </c>
      <c r="I7" s="25"/>
    </row>
    <row r="8" spans="1:9" ht="12.75">
      <c r="A8" s="1">
        <v>3</v>
      </c>
      <c r="B8" s="1">
        <v>775</v>
      </c>
      <c r="C8" s="1" t="s">
        <v>4</v>
      </c>
      <c r="D8" s="2">
        <v>-14.341</v>
      </c>
      <c r="E8" s="3">
        <v>92678.33</v>
      </c>
      <c r="F8" s="2">
        <v>-24.7096</v>
      </c>
      <c r="G8" s="3">
        <v>17826.12</v>
      </c>
      <c r="H8" s="2">
        <v>-16.0136</v>
      </c>
      <c r="I8" s="25"/>
    </row>
    <row r="9" spans="1:9" ht="12.75">
      <c r="A9" s="1">
        <v>4</v>
      </c>
      <c r="B9" s="1">
        <v>327</v>
      </c>
      <c r="C9" s="1" t="s">
        <v>5</v>
      </c>
      <c r="D9" s="2">
        <v>-18.4363</v>
      </c>
      <c r="E9" s="3">
        <v>26403.42</v>
      </c>
      <c r="F9" s="2">
        <v>-28.6417</v>
      </c>
      <c r="G9" s="3">
        <v>8486.24</v>
      </c>
      <c r="H9" s="2">
        <v>-20.9186</v>
      </c>
      <c r="I9" s="25"/>
    </row>
    <row r="10" spans="1:9" ht="12.75">
      <c r="A10" s="1">
        <v>5</v>
      </c>
      <c r="B10" s="3">
        <v>1744</v>
      </c>
      <c r="C10" s="1" t="s">
        <v>6</v>
      </c>
      <c r="D10" s="2">
        <v>-13.1326</v>
      </c>
      <c r="E10" s="3">
        <v>316539.81</v>
      </c>
      <c r="F10" s="2">
        <v>-26.4982</v>
      </c>
      <c r="G10" s="3">
        <v>91537.26</v>
      </c>
      <c r="H10" s="2">
        <v>-16.1307</v>
      </c>
      <c r="I10" s="25"/>
    </row>
    <row r="11" spans="1:9" ht="12.75">
      <c r="A11" s="1">
        <v>6</v>
      </c>
      <c r="B11" s="1">
        <v>373</v>
      </c>
      <c r="C11" s="1" t="s">
        <v>7</v>
      </c>
      <c r="D11" s="2">
        <v>18.6868</v>
      </c>
      <c r="E11" s="3">
        <v>167756.69</v>
      </c>
      <c r="F11" s="2">
        <v>-12.0152</v>
      </c>
      <c r="G11" s="3">
        <v>3203.92</v>
      </c>
      <c r="H11" s="2">
        <v>18.1114</v>
      </c>
      <c r="I11" s="25"/>
    </row>
    <row r="12" spans="1:9" ht="12.75">
      <c r="A12" s="1">
        <v>7</v>
      </c>
      <c r="B12" s="1">
        <v>400</v>
      </c>
      <c r="C12" s="1" t="s">
        <v>8</v>
      </c>
      <c r="D12" s="2">
        <v>-11.8452</v>
      </c>
      <c r="E12" s="3">
        <v>55170.52</v>
      </c>
      <c r="F12" s="2">
        <v>20.0769</v>
      </c>
      <c r="G12" s="3">
        <v>24804.72</v>
      </c>
      <c r="H12" s="2">
        <v>-1.9444</v>
      </c>
      <c r="I12" s="25"/>
    </row>
    <row r="13" spans="1:9" ht="12.75">
      <c r="A13" s="1">
        <v>8</v>
      </c>
      <c r="B13" s="1">
        <v>968</v>
      </c>
      <c r="C13" s="1" t="s">
        <v>9</v>
      </c>
      <c r="D13" s="2">
        <v>-17.3196</v>
      </c>
      <c r="E13" s="3">
        <v>162051.99</v>
      </c>
      <c r="F13" s="2">
        <v>-29.82</v>
      </c>
      <c r="G13" s="3">
        <v>85142.42</v>
      </c>
      <c r="H13" s="2">
        <v>-21.6252</v>
      </c>
      <c r="I13" s="25"/>
    </row>
    <row r="14" spans="1:9" ht="12.75">
      <c r="A14" s="1">
        <v>9</v>
      </c>
      <c r="B14" s="3">
        <v>14655</v>
      </c>
      <c r="C14" s="1" t="s">
        <v>10</v>
      </c>
      <c r="D14" s="2">
        <v>19.3776</v>
      </c>
      <c r="E14" s="3">
        <v>3364823.58</v>
      </c>
      <c r="F14" s="2">
        <v>7.5346</v>
      </c>
      <c r="G14" s="3">
        <v>2375339.69</v>
      </c>
      <c r="H14" s="2">
        <v>14.4768</v>
      </c>
      <c r="I14" s="25"/>
    </row>
    <row r="15" spans="1:9" ht="12.75">
      <c r="A15" s="1">
        <v>10</v>
      </c>
      <c r="B15" s="3">
        <v>1893</v>
      </c>
      <c r="C15" s="1" t="s">
        <v>11</v>
      </c>
      <c r="D15" s="2">
        <v>24.8602</v>
      </c>
      <c r="E15" s="3">
        <v>184265.25</v>
      </c>
      <c r="F15" s="2">
        <v>27.2305</v>
      </c>
      <c r="G15" s="3">
        <v>135167.74</v>
      </c>
      <c r="H15" s="2">
        <v>25.8632</v>
      </c>
      <c r="I15" s="25"/>
    </row>
    <row r="16" spans="1:9" ht="12.75">
      <c r="A16" s="1">
        <v>11</v>
      </c>
      <c r="B16" s="3">
        <v>2193</v>
      </c>
      <c r="C16" s="1" t="s">
        <v>12</v>
      </c>
      <c r="D16" s="2">
        <v>5.7061</v>
      </c>
      <c r="E16" s="3">
        <v>326526.46</v>
      </c>
      <c r="F16" s="2">
        <v>-11.9244</v>
      </c>
      <c r="G16" s="3">
        <v>48905.27</v>
      </c>
      <c r="H16" s="2">
        <v>3.4095</v>
      </c>
      <c r="I16" s="25"/>
    </row>
    <row r="17" spans="1:9" ht="12.75">
      <c r="A17" s="1">
        <v>12</v>
      </c>
      <c r="B17" s="1">
        <v>217</v>
      </c>
      <c r="C17" s="1" t="s">
        <v>13</v>
      </c>
      <c r="D17" s="2">
        <v>-15.1237</v>
      </c>
      <c r="E17" s="3">
        <v>183918.59</v>
      </c>
      <c r="F17" s="2">
        <v>-6.8752</v>
      </c>
      <c r="G17" s="3">
        <v>13305.38</v>
      </c>
      <c r="H17" s="2">
        <v>-14.5672</v>
      </c>
      <c r="I17" s="25"/>
    </row>
    <row r="18" spans="1:9" ht="12.75">
      <c r="A18" s="1">
        <v>13</v>
      </c>
      <c r="B18" s="3">
        <v>6995</v>
      </c>
      <c r="C18" s="1" t="s">
        <v>14</v>
      </c>
      <c r="D18" s="2">
        <v>3.649</v>
      </c>
      <c r="E18" s="3">
        <v>1328679.24</v>
      </c>
      <c r="F18" s="2">
        <v>-21.1795</v>
      </c>
      <c r="G18" s="3">
        <v>654070.12</v>
      </c>
      <c r="H18" s="2">
        <v>-4.5414</v>
      </c>
      <c r="I18" s="25"/>
    </row>
    <row r="19" spans="1:9" ht="12.75">
      <c r="A19" s="1">
        <v>14</v>
      </c>
      <c r="B19" s="3">
        <v>1523</v>
      </c>
      <c r="C19" s="1" t="s">
        <v>15</v>
      </c>
      <c r="D19" s="2">
        <v>-11.8504</v>
      </c>
      <c r="E19" s="3">
        <v>377053.75</v>
      </c>
      <c r="F19" s="2">
        <v>-21.0362</v>
      </c>
      <c r="G19" s="3">
        <v>145379.65</v>
      </c>
      <c r="H19" s="2">
        <v>-14.4066</v>
      </c>
      <c r="I19" s="25"/>
    </row>
    <row r="20" spans="1:9" ht="12.75">
      <c r="A20" s="1">
        <v>15</v>
      </c>
      <c r="B20" s="3">
        <v>1700</v>
      </c>
      <c r="C20" s="1" t="s">
        <v>16</v>
      </c>
      <c r="D20" s="2">
        <v>-9.4</v>
      </c>
      <c r="E20" s="3">
        <v>218931.01</v>
      </c>
      <c r="F20" s="2">
        <v>-21.07</v>
      </c>
      <c r="G20" s="3">
        <v>32038.02</v>
      </c>
      <c r="H20" s="2">
        <v>-10.89</v>
      </c>
      <c r="I20" s="25"/>
    </row>
    <row r="21" spans="1:9" ht="12.75">
      <c r="A21" s="1">
        <v>16</v>
      </c>
      <c r="B21" s="3">
        <v>2039</v>
      </c>
      <c r="C21" s="1" t="s">
        <v>17</v>
      </c>
      <c r="D21" s="2">
        <v>0.9421</v>
      </c>
      <c r="E21" s="3">
        <v>1158487.74</v>
      </c>
      <c r="F21" s="2">
        <v>-17.7054</v>
      </c>
      <c r="G21" s="3">
        <v>328589.72</v>
      </c>
      <c r="H21" s="2">
        <v>-3.1783</v>
      </c>
      <c r="I21" s="25"/>
    </row>
    <row r="22" spans="1:9" ht="12.75">
      <c r="A22" s="1">
        <v>17</v>
      </c>
      <c r="B22" s="3">
        <v>11480</v>
      </c>
      <c r="C22" s="1" t="s">
        <v>18</v>
      </c>
      <c r="D22" s="2">
        <v>7.4809</v>
      </c>
      <c r="E22" s="3">
        <v>2240649.77</v>
      </c>
      <c r="F22" s="2">
        <v>3.2779</v>
      </c>
      <c r="G22" s="3">
        <v>1505811.16</v>
      </c>
      <c r="H22" s="2">
        <v>5.7916</v>
      </c>
      <c r="I22" s="25"/>
    </row>
    <row r="23" spans="1:9" ht="12.75">
      <c r="A23" s="1">
        <v>18</v>
      </c>
      <c r="B23" s="3">
        <v>14580</v>
      </c>
      <c r="C23" s="1" t="s">
        <v>19</v>
      </c>
      <c r="D23" s="2">
        <v>0.77</v>
      </c>
      <c r="E23" s="3">
        <v>2435173.75</v>
      </c>
      <c r="F23" s="2">
        <v>-17.4135</v>
      </c>
      <c r="G23" s="3">
        <v>1585531.31</v>
      </c>
      <c r="H23" s="2">
        <v>-5.6262</v>
      </c>
      <c r="I23" s="25"/>
    </row>
    <row r="24" spans="1:9" ht="12.75">
      <c r="A24" s="1">
        <v>19</v>
      </c>
      <c r="B24" s="3">
        <v>13812</v>
      </c>
      <c r="C24" s="1" t="s">
        <v>20</v>
      </c>
      <c r="D24" s="2">
        <v>-1.5761</v>
      </c>
      <c r="E24" s="3">
        <v>2000709.35</v>
      </c>
      <c r="F24" s="2">
        <v>-1.4597</v>
      </c>
      <c r="G24" s="3">
        <v>912309.98</v>
      </c>
      <c r="H24" s="2">
        <v>-1.5397</v>
      </c>
      <c r="I24" s="25"/>
    </row>
    <row r="25" spans="1:9" ht="12.75">
      <c r="A25" s="1">
        <v>20</v>
      </c>
      <c r="B25" s="1">
        <v>167</v>
      </c>
      <c r="C25" s="1" t="s">
        <v>21</v>
      </c>
      <c r="D25" s="2">
        <v>-20.875</v>
      </c>
      <c r="E25" s="3">
        <v>80122.25</v>
      </c>
      <c r="F25" s="2">
        <v>-27.0785</v>
      </c>
      <c r="G25" s="3">
        <v>11792.51</v>
      </c>
      <c r="H25" s="2">
        <v>-21.6709</v>
      </c>
      <c r="I25" s="25"/>
    </row>
    <row r="26" spans="1:9" ht="12.75">
      <c r="A26" s="1">
        <v>21</v>
      </c>
      <c r="B26" s="1">
        <v>260</v>
      </c>
      <c r="C26" s="1" t="s">
        <v>22</v>
      </c>
      <c r="D26" s="2">
        <v>9.0122</v>
      </c>
      <c r="E26" s="3">
        <v>70224.6</v>
      </c>
      <c r="F26" s="2">
        <v>0.9207</v>
      </c>
      <c r="G26" s="3">
        <v>65319.75</v>
      </c>
      <c r="H26" s="2">
        <v>5.1129</v>
      </c>
      <c r="I26" s="25"/>
    </row>
    <row r="27" spans="1:9" ht="12.75">
      <c r="A27" s="1">
        <v>22</v>
      </c>
      <c r="B27" s="3">
        <v>1056</v>
      </c>
      <c r="C27" s="1" t="s">
        <v>23</v>
      </c>
      <c r="D27" s="2">
        <v>-20.8121</v>
      </c>
      <c r="E27" s="3">
        <v>351003.26</v>
      </c>
      <c r="F27" s="2">
        <v>4.0726</v>
      </c>
      <c r="G27" s="3">
        <v>87137.17</v>
      </c>
      <c r="H27" s="2">
        <v>-15.863</v>
      </c>
      <c r="I27" s="25"/>
    </row>
    <row r="28" spans="1:9" ht="12.75">
      <c r="A28" s="1">
        <v>23</v>
      </c>
      <c r="B28" s="1">
        <v>568</v>
      </c>
      <c r="C28" s="1" t="s">
        <v>24</v>
      </c>
      <c r="D28" s="2">
        <v>-16.161</v>
      </c>
      <c r="E28" s="3">
        <v>54235.01</v>
      </c>
      <c r="F28" s="2">
        <v>-2.7661</v>
      </c>
      <c r="G28" s="3">
        <v>634.76</v>
      </c>
      <c r="H28" s="2">
        <v>-16.006</v>
      </c>
      <c r="I28" s="25"/>
    </row>
    <row r="29" spans="1:9" ht="12.75">
      <c r="A29" s="1">
        <v>24</v>
      </c>
      <c r="B29" s="1">
        <v>524</v>
      </c>
      <c r="C29" s="1" t="s">
        <v>0</v>
      </c>
      <c r="D29" s="2">
        <v>1.1783</v>
      </c>
      <c r="E29" s="3">
        <v>171369.13</v>
      </c>
      <c r="F29" s="2">
        <v>10.7003</v>
      </c>
      <c r="G29" s="3">
        <v>12674.73</v>
      </c>
      <c r="H29" s="2">
        <v>1.8341</v>
      </c>
      <c r="I29" s="25"/>
    </row>
    <row r="30" spans="1:9" ht="12.75">
      <c r="A30" s="1">
        <v>25</v>
      </c>
      <c r="B30" s="3">
        <v>1527</v>
      </c>
      <c r="C30" s="1" t="s">
        <v>25</v>
      </c>
      <c r="D30" s="2">
        <v>11.0492</v>
      </c>
      <c r="E30" s="3">
        <v>503723.57</v>
      </c>
      <c r="F30" s="2">
        <v>79.1514</v>
      </c>
      <c r="G30" s="3">
        <v>64447.46</v>
      </c>
      <c r="H30" s="2">
        <v>18.774</v>
      </c>
      <c r="I30" s="25"/>
    </row>
    <row r="31" spans="1:9" ht="12.75">
      <c r="A31" s="1">
        <v>26</v>
      </c>
      <c r="B31" s="1">
        <v>263</v>
      </c>
      <c r="C31" s="1" t="s">
        <v>26</v>
      </c>
      <c r="D31" s="2">
        <v>24.9432</v>
      </c>
      <c r="E31" s="3">
        <v>65991.77</v>
      </c>
      <c r="F31" s="2">
        <v>10.3067</v>
      </c>
      <c r="G31" s="3">
        <v>61784.93</v>
      </c>
      <c r="H31" s="2">
        <v>17.8659</v>
      </c>
      <c r="I31" s="25"/>
    </row>
    <row r="32" spans="1:9" ht="12.75">
      <c r="A32" s="1">
        <v>27</v>
      </c>
      <c r="B32" s="3">
        <v>3656</v>
      </c>
      <c r="C32" s="1" t="s">
        <v>27</v>
      </c>
      <c r="D32" s="2">
        <v>-5.0687</v>
      </c>
      <c r="E32" s="3">
        <v>529129.8</v>
      </c>
      <c r="F32" s="2">
        <v>16.596</v>
      </c>
      <c r="G32" s="3">
        <v>329854.08</v>
      </c>
      <c r="H32" s="2">
        <v>3.2507</v>
      </c>
      <c r="I32" s="25"/>
    </row>
    <row r="33" spans="1:9" ht="12.75">
      <c r="A33" s="1">
        <v>28</v>
      </c>
      <c r="B33" s="3">
        <v>2997</v>
      </c>
      <c r="C33" s="1" t="s">
        <v>28</v>
      </c>
      <c r="D33" s="2">
        <v>9.0533</v>
      </c>
      <c r="E33" s="3">
        <v>459916.75</v>
      </c>
      <c r="F33" s="2">
        <v>2.6302</v>
      </c>
      <c r="G33" s="3">
        <v>353673.99</v>
      </c>
      <c r="H33" s="2">
        <v>6.2611</v>
      </c>
      <c r="I33" s="25"/>
    </row>
    <row r="34" spans="1:9" ht="12.75">
      <c r="A34" s="1">
        <v>29</v>
      </c>
      <c r="B34" s="3">
        <v>5450</v>
      </c>
      <c r="C34" s="1" t="s">
        <v>29</v>
      </c>
      <c r="D34" s="2">
        <v>17.2343</v>
      </c>
      <c r="E34" s="3">
        <v>1538795.21</v>
      </c>
      <c r="F34" s="2">
        <v>43.2739</v>
      </c>
      <c r="G34" s="3">
        <v>1810407.99</v>
      </c>
      <c r="H34" s="2">
        <v>31.31</v>
      </c>
      <c r="I34" s="25"/>
    </row>
    <row r="35" spans="1:9" ht="12.75">
      <c r="A35" s="1">
        <v>30</v>
      </c>
      <c r="B35" s="3">
        <v>27440</v>
      </c>
      <c r="C35" s="1" t="s">
        <v>30</v>
      </c>
      <c r="D35" s="2">
        <v>-6.1122</v>
      </c>
      <c r="E35" s="3">
        <v>3370549.03</v>
      </c>
      <c r="F35" s="2">
        <v>-14.2159</v>
      </c>
      <c r="G35" s="3">
        <v>1702804.12</v>
      </c>
      <c r="H35" s="2">
        <v>-8.8321</v>
      </c>
      <c r="I35" s="25"/>
    </row>
    <row r="36" spans="1:9" ht="12.75">
      <c r="A36" s="1">
        <v>31</v>
      </c>
      <c r="B36" s="1">
        <v>239</v>
      </c>
      <c r="C36" s="1" t="s">
        <v>31</v>
      </c>
      <c r="D36" s="2">
        <v>-6.7375</v>
      </c>
      <c r="E36" s="3">
        <v>20176.88</v>
      </c>
      <c r="F36" s="2">
        <v>-19.7601</v>
      </c>
      <c r="G36" s="3">
        <v>23416.62</v>
      </c>
      <c r="H36" s="2">
        <v>-13.7327</v>
      </c>
      <c r="I36" s="25"/>
    </row>
    <row r="37" spans="1:9" ht="12.75">
      <c r="A37" s="1">
        <v>32</v>
      </c>
      <c r="B37" s="3">
        <v>11488</v>
      </c>
      <c r="C37" s="1" t="s">
        <v>32</v>
      </c>
      <c r="D37" s="2">
        <v>1.4947</v>
      </c>
      <c r="E37" s="3">
        <v>2248836.45</v>
      </c>
      <c r="F37" s="2">
        <v>19.8112</v>
      </c>
      <c r="G37" s="3">
        <v>845850.53</v>
      </c>
      <c r="H37" s="2">
        <v>6.501</v>
      </c>
      <c r="I37" s="25"/>
    </row>
    <row r="38" spans="1:9" ht="12.75">
      <c r="A38" s="1">
        <v>33</v>
      </c>
      <c r="B38" s="3">
        <v>1121</v>
      </c>
      <c r="C38" s="1" t="s">
        <v>33</v>
      </c>
      <c r="D38" s="2">
        <v>-3.3761</v>
      </c>
      <c r="E38" s="3">
        <v>123638.46</v>
      </c>
      <c r="F38" s="2">
        <v>-12.6029</v>
      </c>
      <c r="G38" s="3">
        <v>61181.97</v>
      </c>
      <c r="H38" s="2">
        <v>-6.4305</v>
      </c>
      <c r="I38" s="25"/>
    </row>
    <row r="39" spans="1:9" ht="12.75">
      <c r="A39" s="1">
        <v>34</v>
      </c>
      <c r="B39" s="3">
        <v>4090</v>
      </c>
      <c r="C39" s="1" t="s">
        <v>34</v>
      </c>
      <c r="D39" s="2">
        <v>-16.9692</v>
      </c>
      <c r="E39" s="3">
        <v>1013678.49</v>
      </c>
      <c r="F39" s="2">
        <v>-28.3364</v>
      </c>
      <c r="G39" s="3">
        <v>228106.41</v>
      </c>
      <c r="H39" s="2">
        <v>-19.0573</v>
      </c>
      <c r="I39" s="25"/>
    </row>
    <row r="40" spans="1:9" ht="12.75">
      <c r="A40" s="1">
        <v>35</v>
      </c>
      <c r="B40" s="1">
        <v>609</v>
      </c>
      <c r="C40" s="1" t="s">
        <v>35</v>
      </c>
      <c r="D40" s="2">
        <v>-9.2045</v>
      </c>
      <c r="E40" s="3">
        <v>315137.36</v>
      </c>
      <c r="F40" s="2">
        <v>0.664</v>
      </c>
      <c r="G40" s="3">
        <v>28225.1</v>
      </c>
      <c r="H40" s="2">
        <v>-8.3933</v>
      </c>
      <c r="I40" s="25"/>
    </row>
    <row r="41" spans="1:9" ht="12.75">
      <c r="A41" s="1">
        <v>36</v>
      </c>
      <c r="B41" s="3">
        <v>16894</v>
      </c>
      <c r="C41" s="1" t="s">
        <v>36</v>
      </c>
      <c r="D41" s="2">
        <v>7.1274</v>
      </c>
      <c r="E41" s="3">
        <v>2268597.11</v>
      </c>
      <c r="F41" s="2">
        <v>-10.6198</v>
      </c>
      <c r="G41" s="3">
        <v>1724692.72</v>
      </c>
      <c r="H41" s="2">
        <v>-0.5376</v>
      </c>
      <c r="I41" s="25"/>
    </row>
    <row r="42" spans="1:9" ht="12.75">
      <c r="A42" s="1">
        <v>37</v>
      </c>
      <c r="B42" s="1">
        <v>120</v>
      </c>
      <c r="C42" s="1" t="s">
        <v>37</v>
      </c>
      <c r="D42" s="2">
        <v>0</v>
      </c>
      <c r="E42" s="3">
        <v>0</v>
      </c>
      <c r="F42" s="2">
        <v>0</v>
      </c>
      <c r="G42" s="3">
        <v>0</v>
      </c>
      <c r="H42" s="2">
        <v>0</v>
      </c>
      <c r="I42" s="25" t="s">
        <v>110</v>
      </c>
    </row>
    <row r="43" spans="1:9" ht="12.75">
      <c r="A43" s="1">
        <v>38</v>
      </c>
      <c r="B43" s="1">
        <v>497</v>
      </c>
      <c r="C43" s="1" t="s">
        <v>38</v>
      </c>
      <c r="D43" s="2">
        <v>15.6629</v>
      </c>
      <c r="E43" s="3">
        <v>138796.58</v>
      </c>
      <c r="F43" s="2">
        <v>-28.2498</v>
      </c>
      <c r="G43" s="3">
        <v>8280.64</v>
      </c>
      <c r="H43" s="2">
        <v>13.1906</v>
      </c>
      <c r="I43" s="25"/>
    </row>
    <row r="44" spans="1:9" ht="12.75">
      <c r="A44" s="1">
        <v>39</v>
      </c>
      <c r="B44" s="3">
        <v>2726</v>
      </c>
      <c r="C44" s="1" t="s">
        <v>39</v>
      </c>
      <c r="D44" s="2">
        <v>4.98</v>
      </c>
      <c r="E44" s="3">
        <v>641196.03</v>
      </c>
      <c r="F44" s="2">
        <v>-22.35</v>
      </c>
      <c r="G44" s="3">
        <v>170618.77</v>
      </c>
      <c r="H44" s="2">
        <v>-0.7639</v>
      </c>
      <c r="I44" s="25"/>
    </row>
    <row r="45" spans="1:9" ht="12.75">
      <c r="A45" s="1">
        <v>40</v>
      </c>
      <c r="B45" s="3">
        <v>19601</v>
      </c>
      <c r="C45" s="1" t="s">
        <v>40</v>
      </c>
      <c r="D45" s="2">
        <v>3.4062</v>
      </c>
      <c r="E45" s="3">
        <v>4148196.25</v>
      </c>
      <c r="F45" s="2">
        <v>-15.0271</v>
      </c>
      <c r="G45" s="3">
        <v>3098468.48</v>
      </c>
      <c r="H45" s="2">
        <v>-4.4754</v>
      </c>
      <c r="I45" s="25"/>
    </row>
    <row r="46" spans="1:9" ht="12.75">
      <c r="A46" s="1">
        <v>41</v>
      </c>
      <c r="B46" s="1">
        <v>350</v>
      </c>
      <c r="C46" s="1" t="s">
        <v>41</v>
      </c>
      <c r="D46" s="2">
        <v>-19.585</v>
      </c>
      <c r="E46" s="3">
        <v>80248.4</v>
      </c>
      <c r="F46" s="2">
        <v>-28.9415</v>
      </c>
      <c r="G46" s="3">
        <v>4708.31</v>
      </c>
      <c r="H46" s="2">
        <v>-20.1035</v>
      </c>
      <c r="I46" s="25"/>
    </row>
    <row r="47" spans="1:9" ht="12.75">
      <c r="A47" s="1">
        <v>42</v>
      </c>
      <c r="B47" s="3">
        <v>4256</v>
      </c>
      <c r="C47" s="1" t="s">
        <v>42</v>
      </c>
      <c r="D47" s="2">
        <v>5.7711</v>
      </c>
      <c r="E47" s="3">
        <v>769990.45</v>
      </c>
      <c r="F47" s="2">
        <v>-12.6539</v>
      </c>
      <c r="G47" s="3">
        <v>180203.52</v>
      </c>
      <c r="H47" s="2">
        <v>2.2768</v>
      </c>
      <c r="I47" s="25"/>
    </row>
    <row r="48" spans="1:9" ht="12.75">
      <c r="A48" s="1">
        <v>43</v>
      </c>
      <c r="B48" s="3">
        <v>2306</v>
      </c>
      <c r="C48" s="1" t="s">
        <v>43</v>
      </c>
      <c r="D48" s="2">
        <v>-6.0258</v>
      </c>
      <c r="E48" s="3">
        <v>595994.65</v>
      </c>
      <c r="F48" s="2">
        <v>-23.6117</v>
      </c>
      <c r="G48" s="3">
        <v>350467.79</v>
      </c>
      <c r="H48" s="2">
        <v>-12.5377</v>
      </c>
      <c r="I48" s="25"/>
    </row>
    <row r="49" spans="1:9" ht="12.75">
      <c r="A49" s="1">
        <v>44</v>
      </c>
      <c r="B49" s="1">
        <v>464</v>
      </c>
      <c r="C49" s="1" t="s">
        <v>44</v>
      </c>
      <c r="D49" s="2">
        <v>-16.9429</v>
      </c>
      <c r="E49" s="3">
        <v>50135.31</v>
      </c>
      <c r="F49" s="2">
        <v>-25.0434</v>
      </c>
      <c r="G49" s="3">
        <v>8782.63</v>
      </c>
      <c r="H49" s="2">
        <v>-18.1504</v>
      </c>
      <c r="I49" s="25"/>
    </row>
    <row r="50" spans="1:9" ht="12.75">
      <c r="A50" s="1">
        <v>45</v>
      </c>
      <c r="B50" s="3">
        <v>61195</v>
      </c>
      <c r="C50" s="1" t="s">
        <v>45</v>
      </c>
      <c r="D50" s="2">
        <v>3.6369</v>
      </c>
      <c r="E50" s="3">
        <v>7172688.41</v>
      </c>
      <c r="F50" s="2">
        <v>-17.2254</v>
      </c>
      <c r="G50" s="3">
        <v>3666281.97</v>
      </c>
      <c r="H50" s="2">
        <v>-3.4198</v>
      </c>
      <c r="I50" s="25"/>
    </row>
    <row r="51" spans="1:9" ht="12.75">
      <c r="A51" s="1">
        <v>46</v>
      </c>
      <c r="B51" s="3">
        <v>1671</v>
      </c>
      <c r="C51" s="1" t="s">
        <v>46</v>
      </c>
      <c r="D51" s="2">
        <v>-11.0304</v>
      </c>
      <c r="E51" s="3">
        <v>230280.8</v>
      </c>
      <c r="F51" s="2">
        <v>174.3369</v>
      </c>
      <c r="G51" s="3">
        <v>48748.05</v>
      </c>
      <c r="H51" s="2">
        <v>21.3544</v>
      </c>
      <c r="I51" s="25"/>
    </row>
    <row r="52" spans="1:9" ht="12.75">
      <c r="A52" s="1">
        <v>47</v>
      </c>
      <c r="B52" s="1">
        <v>666</v>
      </c>
      <c r="C52" s="1" t="s">
        <v>47</v>
      </c>
      <c r="D52" s="2">
        <v>-7.1591</v>
      </c>
      <c r="E52" s="3">
        <v>229661.69</v>
      </c>
      <c r="F52" s="2">
        <v>-24.321</v>
      </c>
      <c r="G52" s="3">
        <v>18764.12</v>
      </c>
      <c r="H52" s="2">
        <v>-8.4554</v>
      </c>
      <c r="I52" s="25"/>
    </row>
    <row r="53" spans="1:9" ht="12.75">
      <c r="A53" s="1">
        <v>48</v>
      </c>
      <c r="B53" s="1">
        <v>260</v>
      </c>
      <c r="C53" s="1" t="s">
        <v>48</v>
      </c>
      <c r="D53" s="2">
        <v>11.6451</v>
      </c>
      <c r="E53" s="3">
        <v>55018.87</v>
      </c>
      <c r="F53" s="2">
        <v>-14.7725</v>
      </c>
      <c r="G53" s="3">
        <v>16187.01</v>
      </c>
      <c r="H53" s="2">
        <v>5.6397</v>
      </c>
      <c r="I53" s="25"/>
    </row>
    <row r="54" spans="1:9" ht="12.75">
      <c r="A54" s="1">
        <v>49</v>
      </c>
      <c r="B54" s="3">
        <v>5465</v>
      </c>
      <c r="C54" s="1" t="s">
        <v>49</v>
      </c>
      <c r="D54" s="2">
        <v>5.3115</v>
      </c>
      <c r="E54" s="3">
        <v>987007.23</v>
      </c>
      <c r="F54" s="2">
        <v>16.4666</v>
      </c>
      <c r="G54" s="3">
        <v>474898.16</v>
      </c>
      <c r="H54" s="2">
        <v>8.9352</v>
      </c>
      <c r="I54" s="25"/>
    </row>
    <row r="55" spans="1:9" ht="12.75">
      <c r="A55" s="1">
        <v>50</v>
      </c>
      <c r="B55" s="1">
        <v>373</v>
      </c>
      <c r="C55" s="1" t="s">
        <v>50</v>
      </c>
      <c r="D55" s="2">
        <v>-2.9596</v>
      </c>
      <c r="E55" s="3">
        <v>94592.29</v>
      </c>
      <c r="F55" s="2">
        <v>-27.7469</v>
      </c>
      <c r="G55" s="3">
        <v>34361.51</v>
      </c>
      <c r="H55" s="2">
        <v>-9.5645</v>
      </c>
      <c r="I55" s="25"/>
    </row>
    <row r="56" spans="1:9" ht="12.75">
      <c r="A56" s="1">
        <v>51</v>
      </c>
      <c r="B56" s="3">
        <v>8608</v>
      </c>
      <c r="C56" s="1" t="s">
        <v>51</v>
      </c>
      <c r="D56" s="2">
        <v>-20.719</v>
      </c>
      <c r="E56" s="3">
        <v>1424244.98</v>
      </c>
      <c r="F56" s="2">
        <v>13.0891</v>
      </c>
      <c r="G56" s="3">
        <v>808217.41</v>
      </c>
      <c r="H56" s="2">
        <v>-8.4795</v>
      </c>
      <c r="I56" s="25"/>
    </row>
    <row r="57" spans="1:9" ht="12.75">
      <c r="A57" s="1">
        <v>52</v>
      </c>
      <c r="B57" s="3">
        <v>1468</v>
      </c>
      <c r="C57" s="1" t="s">
        <v>52</v>
      </c>
      <c r="D57" s="2">
        <v>-15.6804</v>
      </c>
      <c r="E57" s="3">
        <v>586024.02</v>
      </c>
      <c r="F57" s="2">
        <v>-25.4832</v>
      </c>
      <c r="G57" s="3">
        <v>383928.77</v>
      </c>
      <c r="H57" s="2">
        <v>-19.5606</v>
      </c>
      <c r="I57" s="25"/>
    </row>
    <row r="58" spans="1:9" ht="12.75">
      <c r="A58" s="1">
        <v>53</v>
      </c>
      <c r="B58" s="3">
        <v>6007</v>
      </c>
      <c r="C58" s="1" t="s">
        <v>53</v>
      </c>
      <c r="D58" s="2">
        <v>-8.1871</v>
      </c>
      <c r="E58" s="3">
        <v>1139020.86</v>
      </c>
      <c r="F58" s="2">
        <v>-8.7163</v>
      </c>
      <c r="G58" s="3">
        <v>162908.96</v>
      </c>
      <c r="H58" s="2">
        <v>-8.2533</v>
      </c>
      <c r="I58" s="25"/>
    </row>
    <row r="59" spans="1:9" ht="12.75">
      <c r="A59" s="1">
        <v>54</v>
      </c>
      <c r="B59" s="1">
        <v>640</v>
      </c>
      <c r="C59" s="1" t="s">
        <v>54</v>
      </c>
      <c r="D59" s="2">
        <v>0.2324</v>
      </c>
      <c r="E59" s="3">
        <v>81348.92</v>
      </c>
      <c r="F59" s="2">
        <v>1</v>
      </c>
      <c r="G59" s="3">
        <v>21093.36</v>
      </c>
      <c r="H59" s="2">
        <v>0.3905</v>
      </c>
      <c r="I59" s="25"/>
    </row>
    <row r="60" spans="1:9" ht="12.75">
      <c r="A60" s="1">
        <v>55</v>
      </c>
      <c r="B60" s="3">
        <v>22052</v>
      </c>
      <c r="C60" s="1" t="s">
        <v>55</v>
      </c>
      <c r="D60" s="2">
        <v>-0.3043</v>
      </c>
      <c r="E60" s="3">
        <v>4708346.8</v>
      </c>
      <c r="F60" s="2">
        <v>-23.1103</v>
      </c>
      <c r="G60" s="3">
        <v>1647544.3</v>
      </c>
      <c r="H60" s="2">
        <v>-6.216</v>
      </c>
      <c r="I60" s="25"/>
    </row>
    <row r="61" spans="1:9" ht="12.75">
      <c r="A61" s="1">
        <v>56</v>
      </c>
      <c r="B61" s="3">
        <v>5293</v>
      </c>
      <c r="C61" s="1" t="s">
        <v>56</v>
      </c>
      <c r="D61" s="2">
        <v>-8.9504</v>
      </c>
      <c r="E61" s="3">
        <v>738084.83</v>
      </c>
      <c r="F61" s="2">
        <v>12.8181</v>
      </c>
      <c r="G61" s="3">
        <v>205896.59</v>
      </c>
      <c r="H61" s="2">
        <v>-4.2024</v>
      </c>
      <c r="I61" s="25"/>
    </row>
    <row r="62" spans="1:9" ht="12.75">
      <c r="A62" s="1">
        <v>57</v>
      </c>
      <c r="B62" s="1">
        <v>262</v>
      </c>
      <c r="C62" s="1" t="s">
        <v>57</v>
      </c>
      <c r="D62" s="2">
        <v>-12.6412</v>
      </c>
      <c r="E62" s="3">
        <v>138962.01</v>
      </c>
      <c r="F62" s="2">
        <v>-28.0231</v>
      </c>
      <c r="G62" s="3">
        <v>39881.74</v>
      </c>
      <c r="H62" s="2">
        <v>-16.0713</v>
      </c>
      <c r="I62" s="25"/>
    </row>
    <row r="63" spans="1:9" ht="12.75">
      <c r="A63" s="1">
        <v>58</v>
      </c>
      <c r="B63" s="1">
        <v>957</v>
      </c>
      <c r="C63" s="1" t="s">
        <v>58</v>
      </c>
      <c r="D63" s="2">
        <v>-2.4598</v>
      </c>
      <c r="E63" s="3">
        <v>272929.65</v>
      </c>
      <c r="F63" s="2">
        <v>-12.526</v>
      </c>
      <c r="G63" s="3">
        <v>341749.09</v>
      </c>
      <c r="H63" s="2">
        <v>-8.0564</v>
      </c>
      <c r="I63" s="25"/>
    </row>
    <row r="64" spans="1:9" ht="12.75">
      <c r="A64" s="1">
        <v>59</v>
      </c>
      <c r="B64" s="3">
        <v>11282</v>
      </c>
      <c r="C64" s="1" t="s">
        <v>59</v>
      </c>
      <c r="D64" s="2">
        <v>-4.9418</v>
      </c>
      <c r="E64" s="3">
        <v>3011338.2</v>
      </c>
      <c r="F64" s="2">
        <v>-25.1788</v>
      </c>
      <c r="G64" s="3">
        <v>987126.2</v>
      </c>
      <c r="H64" s="2">
        <v>-9.9378</v>
      </c>
      <c r="I64" s="25"/>
    </row>
    <row r="65" spans="1:9" ht="12.75">
      <c r="A65" s="1">
        <v>60</v>
      </c>
      <c r="B65" s="1">
        <v>123</v>
      </c>
      <c r="C65" s="1" t="s">
        <v>60</v>
      </c>
      <c r="D65" s="2">
        <v>0.9249</v>
      </c>
      <c r="E65" s="3">
        <v>48326.93</v>
      </c>
      <c r="F65" s="2">
        <v>28.7906</v>
      </c>
      <c r="G65" s="3">
        <v>42182.67</v>
      </c>
      <c r="H65" s="2">
        <v>13.9119</v>
      </c>
      <c r="I65" s="25"/>
    </row>
    <row r="66" spans="1:9" ht="12.75">
      <c r="A66" s="1">
        <v>61</v>
      </c>
      <c r="B66" s="3">
        <v>5694</v>
      </c>
      <c r="C66" s="1" t="s">
        <v>61</v>
      </c>
      <c r="D66" s="2">
        <v>-10.1202</v>
      </c>
      <c r="E66" s="3">
        <v>714941.64</v>
      </c>
      <c r="F66" s="2">
        <v>-22.7606</v>
      </c>
      <c r="G66" s="3">
        <v>251144.78</v>
      </c>
      <c r="H66" s="2">
        <v>-13.4062</v>
      </c>
      <c r="I66" s="25"/>
    </row>
    <row r="67" spans="1:9" ht="12.75">
      <c r="A67" s="1">
        <v>62</v>
      </c>
      <c r="B67" s="3">
        <v>1305</v>
      </c>
      <c r="C67" s="1" t="s">
        <v>62</v>
      </c>
      <c r="D67" s="2">
        <v>0.1016</v>
      </c>
      <c r="E67" s="3">
        <v>194847.77</v>
      </c>
      <c r="F67" s="2">
        <v>-1.233</v>
      </c>
      <c r="G67" s="3">
        <v>249678.04</v>
      </c>
      <c r="H67" s="2">
        <v>-0.648</v>
      </c>
      <c r="I67" s="25"/>
    </row>
    <row r="68" spans="1:9" ht="12.75">
      <c r="A68" s="1">
        <v>63</v>
      </c>
      <c r="B68" s="3">
        <v>9970</v>
      </c>
      <c r="C68" s="1" t="s">
        <v>63</v>
      </c>
      <c r="D68" s="2">
        <v>3.434</v>
      </c>
      <c r="E68" s="3">
        <v>1387295.24</v>
      </c>
      <c r="F68" s="2">
        <v>-10.9858</v>
      </c>
      <c r="G68" s="3">
        <v>650558.98</v>
      </c>
      <c r="H68" s="2">
        <v>-1.1693</v>
      </c>
      <c r="I68" s="25"/>
    </row>
    <row r="69" spans="1:9" ht="12.75">
      <c r="A69" s="1">
        <v>64</v>
      </c>
      <c r="B69" s="3">
        <v>15929</v>
      </c>
      <c r="C69" s="1" t="s">
        <v>64</v>
      </c>
      <c r="D69" s="2">
        <v>-10.5847</v>
      </c>
      <c r="E69" s="3">
        <v>2975049.63</v>
      </c>
      <c r="F69" s="2">
        <v>-23.8387</v>
      </c>
      <c r="G69" s="3">
        <v>1694068.94</v>
      </c>
      <c r="H69" s="2">
        <v>-15.3936</v>
      </c>
      <c r="I69" s="25"/>
    </row>
    <row r="70" spans="1:9" ht="12.75">
      <c r="A70" s="1">
        <v>65</v>
      </c>
      <c r="B70" s="3">
        <v>3991</v>
      </c>
      <c r="C70" s="1" t="s">
        <v>65</v>
      </c>
      <c r="D70" s="2">
        <v>-9.4044</v>
      </c>
      <c r="E70" s="3">
        <v>578360.2</v>
      </c>
      <c r="F70" s="2">
        <v>-21.071</v>
      </c>
      <c r="G70" s="3">
        <v>444410.65</v>
      </c>
      <c r="H70" s="2">
        <v>-14.4737</v>
      </c>
      <c r="I70" s="25"/>
    </row>
    <row r="71" spans="1:9" ht="12.75">
      <c r="A71" s="1">
        <v>66</v>
      </c>
      <c r="B71" s="1">
        <v>594</v>
      </c>
      <c r="C71" s="1" t="s">
        <v>66</v>
      </c>
      <c r="D71" s="2">
        <v>0.0189</v>
      </c>
      <c r="E71" s="3">
        <v>101275.39</v>
      </c>
      <c r="F71" s="2">
        <v>-7.4302</v>
      </c>
      <c r="G71" s="3">
        <v>7322.21</v>
      </c>
      <c r="H71" s="2">
        <v>-0.4834</v>
      </c>
      <c r="I71" s="25"/>
    </row>
    <row r="72" spans="1:9" ht="12.75">
      <c r="A72" s="1">
        <v>67</v>
      </c>
      <c r="B72" s="3">
        <v>39230</v>
      </c>
      <c r="C72" s="1" t="s">
        <v>67</v>
      </c>
      <c r="D72" s="2">
        <v>-3.2375</v>
      </c>
      <c r="E72" s="3">
        <v>7574407.04</v>
      </c>
      <c r="F72" s="2">
        <v>19.7006</v>
      </c>
      <c r="G72" s="3">
        <v>4593135.46</v>
      </c>
      <c r="H72" s="2">
        <v>5.4214</v>
      </c>
      <c r="I72" s="25"/>
    </row>
    <row r="73" spans="1:9" ht="12.75">
      <c r="A73" s="1">
        <v>68</v>
      </c>
      <c r="B73" s="1">
        <v>244</v>
      </c>
      <c r="C73" s="1" t="s">
        <v>68</v>
      </c>
      <c r="D73" s="2">
        <v>20.7644</v>
      </c>
      <c r="E73" s="3">
        <v>185954.24</v>
      </c>
      <c r="F73" s="2">
        <v>1.8698</v>
      </c>
      <c r="G73" s="3">
        <v>51505.04</v>
      </c>
      <c r="H73" s="2">
        <v>16.6662</v>
      </c>
      <c r="I73" s="25"/>
    </row>
    <row r="74" spans="1:9" ht="12.75">
      <c r="A74" s="1">
        <v>69</v>
      </c>
      <c r="B74" s="3">
        <v>186126</v>
      </c>
      <c r="C74" s="1" t="s">
        <v>69</v>
      </c>
      <c r="D74" s="2">
        <v>-0.2344</v>
      </c>
      <c r="E74" s="3">
        <v>40543235.39</v>
      </c>
      <c r="F74" s="2">
        <v>-18.6519</v>
      </c>
      <c r="G74" s="3">
        <v>8117130.04</v>
      </c>
      <c r="H74" s="2">
        <v>-3.3067</v>
      </c>
      <c r="I74" s="25"/>
    </row>
    <row r="75" spans="1:9" ht="12.75">
      <c r="A75" s="1">
        <v>70</v>
      </c>
      <c r="B75" s="3">
        <v>1480</v>
      </c>
      <c r="C75" s="1" t="s">
        <v>70</v>
      </c>
      <c r="D75" s="2">
        <v>-4.2326</v>
      </c>
      <c r="E75" s="3">
        <v>219440.61</v>
      </c>
      <c r="F75" s="2">
        <v>-10.1985</v>
      </c>
      <c r="G75" s="3">
        <v>83220.07</v>
      </c>
      <c r="H75" s="2">
        <v>-5.873</v>
      </c>
      <c r="I75" s="25"/>
    </row>
    <row r="76" spans="1:9" ht="12.75">
      <c r="A76" s="1">
        <v>71</v>
      </c>
      <c r="B76" s="3">
        <v>18936</v>
      </c>
      <c r="C76" s="1" t="s">
        <v>71</v>
      </c>
      <c r="D76" s="2">
        <v>-5.9007</v>
      </c>
      <c r="E76" s="3">
        <v>4249545.48</v>
      </c>
      <c r="F76" s="2">
        <v>-20.8013</v>
      </c>
      <c r="G76" s="3">
        <v>1576733.51</v>
      </c>
      <c r="H76" s="2">
        <v>-9.9332</v>
      </c>
      <c r="I76" s="25"/>
    </row>
    <row r="77" spans="1:9" ht="12.75">
      <c r="A77" s="1">
        <v>72</v>
      </c>
      <c r="B77" s="3">
        <v>6198</v>
      </c>
      <c r="C77" s="1" t="s">
        <v>72</v>
      </c>
      <c r="D77" s="2">
        <v>-4.6276</v>
      </c>
      <c r="E77" s="3">
        <v>1026854.87</v>
      </c>
      <c r="F77" s="2">
        <v>-27.2199</v>
      </c>
      <c r="G77" s="3">
        <v>581947.44</v>
      </c>
      <c r="H77" s="2">
        <v>-12.7998</v>
      </c>
      <c r="I77" s="25"/>
    </row>
    <row r="78" spans="1:9" ht="12.75">
      <c r="A78" s="1">
        <v>73</v>
      </c>
      <c r="B78" s="3">
        <v>6168</v>
      </c>
      <c r="C78" s="1" t="s">
        <v>73</v>
      </c>
      <c r="D78" s="2">
        <v>10.5602</v>
      </c>
      <c r="E78" s="3">
        <v>1166805.73</v>
      </c>
      <c r="F78" s="2">
        <v>-13.2148</v>
      </c>
      <c r="G78" s="3">
        <v>635486.66</v>
      </c>
      <c r="H78" s="2">
        <v>2.1772</v>
      </c>
      <c r="I78" s="25"/>
    </row>
    <row r="79" spans="1:9" ht="12.75">
      <c r="A79" s="1">
        <v>74</v>
      </c>
      <c r="B79" s="3">
        <v>14831</v>
      </c>
      <c r="C79" s="1" t="s">
        <v>74</v>
      </c>
      <c r="D79" s="2">
        <v>5.5487</v>
      </c>
      <c r="E79" s="3">
        <v>2694768.02</v>
      </c>
      <c r="F79" s="2">
        <v>-19.2781</v>
      </c>
      <c r="G79" s="3">
        <v>1465686</v>
      </c>
      <c r="H79" s="2">
        <v>-3.1975</v>
      </c>
      <c r="I79" s="25"/>
    </row>
    <row r="80" spans="1:9" ht="12.75">
      <c r="A80" s="1">
        <v>75</v>
      </c>
      <c r="B80" s="3">
        <v>5888</v>
      </c>
      <c r="C80" s="1" t="s">
        <v>75</v>
      </c>
      <c r="D80" s="2">
        <v>2.8247</v>
      </c>
      <c r="E80" s="3">
        <v>808341.66</v>
      </c>
      <c r="F80" s="2">
        <v>48.8231</v>
      </c>
      <c r="G80" s="3">
        <v>438906.1</v>
      </c>
      <c r="H80" s="2">
        <v>19.0116</v>
      </c>
      <c r="I80" s="25"/>
    </row>
    <row r="81" spans="1:9" ht="12.75">
      <c r="A81" s="1">
        <v>76</v>
      </c>
      <c r="B81" s="3">
        <v>9803</v>
      </c>
      <c r="C81" s="1" t="s">
        <v>76</v>
      </c>
      <c r="D81" s="2">
        <v>41.566</v>
      </c>
      <c r="E81" s="3">
        <v>1560403.07</v>
      </c>
      <c r="F81" s="2">
        <v>25.3063</v>
      </c>
      <c r="G81" s="3">
        <v>907103.08</v>
      </c>
      <c r="H81" s="2">
        <v>35.5886</v>
      </c>
      <c r="I81" s="25"/>
    </row>
    <row r="82" spans="1:9" ht="12.75">
      <c r="A82" s="1">
        <v>77</v>
      </c>
      <c r="B82" s="3">
        <v>6890</v>
      </c>
      <c r="C82" s="1" t="s">
        <v>77</v>
      </c>
      <c r="D82" s="2">
        <v>-10.0132</v>
      </c>
      <c r="E82" s="3">
        <v>1006666.17</v>
      </c>
      <c r="F82" s="2">
        <v>-25.5433</v>
      </c>
      <c r="G82" s="3">
        <v>425840.27</v>
      </c>
      <c r="H82" s="2">
        <v>-14.6298</v>
      </c>
      <c r="I82" s="25"/>
    </row>
    <row r="83" spans="1:9" ht="12.75">
      <c r="A83" s="1">
        <v>78</v>
      </c>
      <c r="B83" s="3">
        <v>1558</v>
      </c>
      <c r="C83" s="1" t="s">
        <v>78</v>
      </c>
      <c r="D83" s="2">
        <v>-2.3432</v>
      </c>
      <c r="E83" s="3">
        <v>417476.47</v>
      </c>
      <c r="F83" s="2">
        <v>-4.6593</v>
      </c>
      <c r="G83" s="3">
        <v>108127.7</v>
      </c>
      <c r="H83" s="2">
        <v>-2.8197</v>
      </c>
      <c r="I83" s="25"/>
    </row>
    <row r="84" spans="1:9" ht="12.75">
      <c r="A84" s="1">
        <v>79</v>
      </c>
      <c r="B84" s="3">
        <v>22890</v>
      </c>
      <c r="C84" s="1" t="s">
        <v>79</v>
      </c>
      <c r="D84" s="2">
        <v>3.399</v>
      </c>
      <c r="E84" s="3">
        <v>3826651.38</v>
      </c>
      <c r="F84" s="2">
        <v>-18.0393</v>
      </c>
      <c r="G84" s="3">
        <v>1669512.77</v>
      </c>
      <c r="H84" s="2">
        <v>-3.1131</v>
      </c>
      <c r="I84" s="25"/>
    </row>
    <row r="85" spans="1:9" ht="12.75">
      <c r="A85" s="1">
        <v>80</v>
      </c>
      <c r="B85" s="3">
        <v>9950</v>
      </c>
      <c r="C85" s="1" t="s">
        <v>80</v>
      </c>
      <c r="D85" s="2">
        <v>-4.0523</v>
      </c>
      <c r="E85" s="3">
        <v>2068972.96</v>
      </c>
      <c r="F85" s="2">
        <v>-16.7819</v>
      </c>
      <c r="G85" s="3">
        <v>930889.62</v>
      </c>
      <c r="H85" s="2">
        <v>-8.0024</v>
      </c>
      <c r="I85" s="25"/>
    </row>
    <row r="86" spans="1:9" ht="12.75">
      <c r="A86" s="1">
        <v>81</v>
      </c>
      <c r="B86" s="3">
        <v>9734</v>
      </c>
      <c r="C86" s="1" t="s">
        <v>81</v>
      </c>
      <c r="D86" s="2">
        <v>5.2402</v>
      </c>
      <c r="E86" s="3">
        <v>2275073.86</v>
      </c>
      <c r="F86" s="2">
        <v>-17.5414</v>
      </c>
      <c r="G86" s="3">
        <v>1134937.98</v>
      </c>
      <c r="H86" s="2">
        <v>-2.3421</v>
      </c>
      <c r="I86" s="25"/>
    </row>
    <row r="87" spans="1:9" ht="12.75">
      <c r="A87" s="1">
        <v>82</v>
      </c>
      <c r="B87" s="3">
        <v>1998</v>
      </c>
      <c r="C87" s="1" t="s">
        <v>82</v>
      </c>
      <c r="D87" s="2">
        <v>-11.2338</v>
      </c>
      <c r="E87" s="3">
        <v>460415.04</v>
      </c>
      <c r="F87" s="2">
        <v>-28.0443</v>
      </c>
      <c r="G87" s="3">
        <v>93947.48</v>
      </c>
      <c r="H87" s="2">
        <v>-14.0827</v>
      </c>
      <c r="I87" s="25"/>
    </row>
    <row r="88" spans="1:9" ht="12.75">
      <c r="A88" s="1">
        <v>83</v>
      </c>
      <c r="B88" s="3">
        <v>18082</v>
      </c>
      <c r="C88" s="1" t="s">
        <v>83</v>
      </c>
      <c r="D88" s="2">
        <v>2.219</v>
      </c>
      <c r="E88" s="3">
        <v>2479202.86</v>
      </c>
      <c r="F88" s="2">
        <v>-21.9584</v>
      </c>
      <c r="G88" s="3">
        <v>1620274.94</v>
      </c>
      <c r="H88" s="2">
        <v>-7.3369</v>
      </c>
      <c r="I88" s="25"/>
    </row>
    <row r="89" spans="1:9" ht="12.75">
      <c r="A89" s="1">
        <v>84</v>
      </c>
      <c r="B89" s="3">
        <v>5535</v>
      </c>
      <c r="C89" s="1" t="s">
        <v>84</v>
      </c>
      <c r="D89" s="2">
        <v>-0.6884</v>
      </c>
      <c r="E89" s="3">
        <v>2109702.58</v>
      </c>
      <c r="F89" s="2">
        <v>-10.816</v>
      </c>
      <c r="G89" s="3">
        <v>671662.79</v>
      </c>
      <c r="H89" s="2">
        <v>-3.1341</v>
      </c>
      <c r="I89" s="25"/>
    </row>
    <row r="90" spans="1:9" ht="12.75">
      <c r="A90" s="1">
        <v>85</v>
      </c>
      <c r="B90" s="1">
        <v>130</v>
      </c>
      <c r="C90" s="1" t="s">
        <v>85</v>
      </c>
      <c r="D90" s="2">
        <v>-0.0812</v>
      </c>
      <c r="E90" s="3">
        <v>82433.84</v>
      </c>
      <c r="F90" s="2">
        <v>20.4315</v>
      </c>
      <c r="G90" s="3">
        <v>4874.09</v>
      </c>
      <c r="H90" s="2">
        <v>1.064</v>
      </c>
      <c r="I90" s="25"/>
    </row>
    <row r="91" spans="1:9" ht="12.75">
      <c r="A91" s="1">
        <v>86</v>
      </c>
      <c r="B91" s="1">
        <v>193</v>
      </c>
      <c r="C91" s="1" t="s">
        <v>86</v>
      </c>
      <c r="D91" s="2">
        <v>8.1374</v>
      </c>
      <c r="E91" s="3">
        <v>39505.59</v>
      </c>
      <c r="F91" s="2">
        <v>6.4803</v>
      </c>
      <c r="G91" s="3">
        <v>67212.84</v>
      </c>
      <c r="H91" s="2">
        <v>7.0937</v>
      </c>
      <c r="I91" s="25"/>
    </row>
    <row r="92" spans="1:9" ht="12.75">
      <c r="A92" s="1">
        <v>87</v>
      </c>
      <c r="B92" s="1">
        <v>165</v>
      </c>
      <c r="C92" s="1" t="s">
        <v>87</v>
      </c>
      <c r="D92" s="2">
        <v>-14.9867</v>
      </c>
      <c r="E92" s="3">
        <v>189545.23</v>
      </c>
      <c r="F92" s="2">
        <v>0.7551</v>
      </c>
      <c r="G92" s="3">
        <v>5622.17</v>
      </c>
      <c r="H92" s="2">
        <v>-14.5332</v>
      </c>
      <c r="I92" s="25"/>
    </row>
    <row r="93" spans="1:9" ht="12.75">
      <c r="A93" s="1">
        <v>88</v>
      </c>
      <c r="B93" s="1">
        <v>171</v>
      </c>
      <c r="C93" s="1" t="s">
        <v>88</v>
      </c>
      <c r="D93" s="2">
        <v>0.3538</v>
      </c>
      <c r="E93" s="3">
        <v>70042.29</v>
      </c>
      <c r="F93" s="2">
        <v>-1.147</v>
      </c>
      <c r="G93" s="3">
        <v>15790.71</v>
      </c>
      <c r="H93" s="2">
        <v>0.0777</v>
      </c>
      <c r="I93" s="25"/>
    </row>
    <row r="94" spans="1:9" ht="12.75">
      <c r="A94" s="1" t="s">
        <v>89</v>
      </c>
      <c r="D94" s="2"/>
      <c r="E94" s="3"/>
      <c r="F94" s="2"/>
      <c r="G94" s="3"/>
      <c r="H94" s="2"/>
      <c r="I94" s="25"/>
    </row>
    <row r="95" spans="1:12" s="8" customFormat="1" ht="12.75">
      <c r="A95" s="39" t="s">
        <v>90</v>
      </c>
      <c r="B95" s="39"/>
      <c r="C95" s="39"/>
      <c r="D95" s="9">
        <v>0.3571839138596469</v>
      </c>
      <c r="E95" s="10">
        <v>136387256.96999997</v>
      </c>
      <c r="F95" s="9">
        <v>-7.719915951250547</v>
      </c>
      <c r="G95" s="10">
        <v>56678909.809999995</v>
      </c>
      <c r="H95" s="9">
        <v>-2.0140301751558094</v>
      </c>
      <c r="I95" s="26"/>
      <c r="J95" s="27"/>
      <c r="K95" s="27"/>
      <c r="L95" s="28"/>
    </row>
    <row r="96" ht="12.75">
      <c r="D96" s="2"/>
    </row>
    <row r="97" ht="12.75">
      <c r="D97" s="2"/>
    </row>
    <row r="98" spans="1:8" ht="17.25">
      <c r="A98" s="40" t="s">
        <v>98</v>
      </c>
      <c r="B98" s="40"/>
      <c r="C98" s="40"/>
      <c r="D98" s="40"/>
      <c r="E98" s="40"/>
      <c r="F98" s="40"/>
      <c r="G98" s="40"/>
      <c r="H98" s="40"/>
    </row>
    <row r="99" spans="1:8" ht="17.25">
      <c r="A99" s="40" t="s">
        <v>101</v>
      </c>
      <c r="B99" s="40"/>
      <c r="C99" s="40"/>
      <c r="D99" s="40"/>
      <c r="E99" s="40"/>
      <c r="F99" s="40"/>
      <c r="G99" s="40"/>
      <c r="H99" s="40"/>
    </row>
    <row r="100" ht="13.5" thickBot="1"/>
    <row r="101" spans="1:8" ht="12.75">
      <c r="A101" s="11"/>
      <c r="B101" s="12"/>
      <c r="C101" s="13"/>
      <c r="D101" s="34" t="s">
        <v>91</v>
      </c>
      <c r="E101" s="35"/>
      <c r="F101" s="34" t="s">
        <v>92</v>
      </c>
      <c r="G101" s="35"/>
      <c r="H101" s="31"/>
    </row>
    <row r="102" spans="1:8" ht="13.5" thickBot="1">
      <c r="A102" s="18"/>
      <c r="B102" s="19"/>
      <c r="C102" s="14" t="s">
        <v>97</v>
      </c>
      <c r="D102" s="15" t="s">
        <v>94</v>
      </c>
      <c r="E102" s="14" t="s">
        <v>95</v>
      </c>
      <c r="F102" s="15" t="s">
        <v>94</v>
      </c>
      <c r="G102" s="14" t="s">
        <v>95</v>
      </c>
      <c r="H102" s="32" t="s">
        <v>93</v>
      </c>
    </row>
    <row r="103" spans="1:9" ht="9.75">
      <c r="A103" s="16">
        <v>32</v>
      </c>
      <c r="B103" s="3">
        <v>1000</v>
      </c>
      <c r="C103" s="6" t="s">
        <v>103</v>
      </c>
      <c r="D103" s="2">
        <v>-4.2400452024474</v>
      </c>
      <c r="E103" s="3">
        <v>3536677.95</v>
      </c>
      <c r="F103" s="2">
        <v>-8.118846876772691</v>
      </c>
      <c r="G103" s="3">
        <v>1126361.18</v>
      </c>
      <c r="H103" s="2">
        <v>-5.176973139159569</v>
      </c>
      <c r="I103" s="29"/>
    </row>
    <row r="104" spans="1:9" ht="9.75">
      <c r="A104" s="16">
        <v>22</v>
      </c>
      <c r="B104" s="3">
        <v>5000</v>
      </c>
      <c r="C104" s="6" t="s">
        <v>104</v>
      </c>
      <c r="D104" s="2">
        <v>-4.017414324923896</v>
      </c>
      <c r="E104" s="3">
        <v>10256920.389999999</v>
      </c>
      <c r="F104" s="2">
        <v>-8.351207959052621</v>
      </c>
      <c r="G104" s="3">
        <v>4019369.58</v>
      </c>
      <c r="H104" s="2">
        <v>-5.23755753689416</v>
      </c>
      <c r="I104" s="29"/>
    </row>
    <row r="105" spans="1:9" ht="9.75">
      <c r="A105" s="16">
        <v>16</v>
      </c>
      <c r="B105" s="3">
        <v>10000</v>
      </c>
      <c r="C105" s="6" t="s">
        <v>105</v>
      </c>
      <c r="D105" s="2">
        <v>2.604096535208511</v>
      </c>
      <c r="E105" s="3">
        <v>21280890.130000003</v>
      </c>
      <c r="F105" s="2">
        <v>3.5103879492080905</v>
      </c>
      <c r="G105" s="3">
        <v>10744876.93</v>
      </c>
      <c r="H105" s="2">
        <v>2.90816387223426</v>
      </c>
      <c r="I105" s="29"/>
    </row>
    <row r="106" spans="1:9" ht="9.75">
      <c r="A106" s="16">
        <v>12</v>
      </c>
      <c r="B106" s="3">
        <v>20000</v>
      </c>
      <c r="C106" s="6" t="s">
        <v>106</v>
      </c>
      <c r="D106" s="2">
        <v>1.948195534660808</v>
      </c>
      <c r="E106" s="3">
        <v>34116890.45000002</v>
      </c>
      <c r="F106" s="2">
        <v>-11.1437924857379</v>
      </c>
      <c r="G106" s="3">
        <v>19391893.460000012</v>
      </c>
      <c r="H106" s="2">
        <v>-2.7964168134385843</v>
      </c>
      <c r="I106" s="29"/>
    </row>
    <row r="107" spans="1:9" ht="9.75">
      <c r="A107" s="16">
        <v>5</v>
      </c>
      <c r="B107" s="3">
        <v>100000</v>
      </c>
      <c r="C107" s="6" t="s">
        <v>107</v>
      </c>
      <c r="D107" s="2">
        <v>-0.28001816107555283</v>
      </c>
      <c r="E107" s="3">
        <v>26652642.65999998</v>
      </c>
      <c r="F107" s="2">
        <v>-4.899710948336215</v>
      </c>
      <c r="G107" s="3">
        <v>13279278.619999982</v>
      </c>
      <c r="H107" s="2">
        <v>-1.8162875339084619</v>
      </c>
      <c r="I107" s="29"/>
    </row>
    <row r="108" spans="1:9" ht="9.75">
      <c r="A108" s="17">
        <v>1</v>
      </c>
      <c r="B108" s="3">
        <v>200000</v>
      </c>
      <c r="C108" s="6" t="s">
        <v>108</v>
      </c>
      <c r="D108" s="5">
        <v>-0.23440000000000005</v>
      </c>
      <c r="E108" s="7">
        <v>40543235.38999997</v>
      </c>
      <c r="F108" s="5">
        <v>-18.651900000000015</v>
      </c>
      <c r="G108" s="7">
        <v>8117130.039999999</v>
      </c>
      <c r="H108" s="5">
        <v>-3.3066589358018343</v>
      </c>
      <c r="I108" s="29"/>
    </row>
    <row r="109" spans="1:9" ht="9.75">
      <c r="A109" s="17">
        <v>88</v>
      </c>
      <c r="D109" s="2">
        <v>0.3571839138596469</v>
      </c>
      <c r="E109" s="3">
        <v>136387256.96999997</v>
      </c>
      <c r="F109" s="2">
        <v>-7.719915951250547</v>
      </c>
      <c r="G109" s="3">
        <v>56678909.809999995</v>
      </c>
      <c r="H109" s="2">
        <v>-2.0140301751558094</v>
      </c>
      <c r="I109" s="29"/>
    </row>
    <row r="110" spans="4:11" ht="12.75">
      <c r="D110" s="4">
        <v>0</v>
      </c>
      <c r="E110" s="4">
        <v>0</v>
      </c>
      <c r="F110" s="4">
        <v>0</v>
      </c>
      <c r="G110" s="4">
        <v>0</v>
      </c>
      <c r="H110" s="4">
        <v>0</v>
      </c>
      <c r="J110" s="30"/>
      <c r="K110" s="30"/>
    </row>
    <row r="112" spans="1:8" ht="17.25">
      <c r="A112" s="40" t="s">
        <v>98</v>
      </c>
      <c r="B112" s="40"/>
      <c r="C112" s="40"/>
      <c r="D112" s="40"/>
      <c r="E112" s="40"/>
      <c r="F112" s="40"/>
      <c r="G112" s="40"/>
      <c r="H112" s="40"/>
    </row>
    <row r="113" spans="1:8" ht="17.25">
      <c r="A113" s="40" t="s">
        <v>101</v>
      </c>
      <c r="B113" s="40"/>
      <c r="C113" s="40"/>
      <c r="D113" s="40"/>
      <c r="E113" s="40"/>
      <c r="F113" s="40"/>
      <c r="G113" s="40"/>
      <c r="H113" s="40"/>
    </row>
    <row r="115" spans="1:8" ht="15">
      <c r="A115" s="41" t="s">
        <v>96</v>
      </c>
      <c r="B115" s="41"/>
      <c r="C115" s="41"/>
      <c r="D115" s="41"/>
      <c r="E115" s="41"/>
      <c r="F115" s="41"/>
      <c r="G115" s="41"/>
      <c r="H115" s="41"/>
    </row>
    <row r="117" spans="1:3" ht="12.75">
      <c r="A117" s="1">
        <v>37</v>
      </c>
      <c r="B117" s="1">
        <v>1</v>
      </c>
      <c r="C117" s="1" t="s">
        <v>37</v>
      </c>
    </row>
    <row r="118" spans="1:3" ht="12.75">
      <c r="A118" s="1">
        <v>0</v>
      </c>
      <c r="B118" s="1">
        <v>2</v>
      </c>
      <c r="C118" s="1" t="e">
        <v>#N/A</v>
      </c>
    </row>
    <row r="119" spans="1:3" ht="12.75">
      <c r="A119" s="1">
        <v>0</v>
      </c>
      <c r="B119" s="1">
        <v>3</v>
      </c>
      <c r="C119" s="1" t="e">
        <v>#N/A</v>
      </c>
    </row>
    <row r="120" spans="1:3" ht="12.75">
      <c r="A120" s="1">
        <v>0</v>
      </c>
      <c r="B120" s="1">
        <v>4</v>
      </c>
      <c r="C120" s="1" t="e">
        <v>#N/A</v>
      </c>
    </row>
    <row r="121" spans="1:3" ht="12.75">
      <c r="A121" s="1">
        <v>0</v>
      </c>
      <c r="B121" s="1">
        <v>5</v>
      </c>
      <c r="C121" s="1" t="e">
        <v>#N/A</v>
      </c>
    </row>
    <row r="122" spans="1:3" ht="12.75">
      <c r="A122" s="1">
        <v>0</v>
      </c>
      <c r="B122" s="1">
        <v>6</v>
      </c>
      <c r="C122" s="1" t="e">
        <v>#N/A</v>
      </c>
    </row>
    <row r="123" spans="1:3" ht="12.75">
      <c r="A123" s="1">
        <v>0</v>
      </c>
      <c r="B123" s="1">
        <v>7</v>
      </c>
      <c r="C123" s="1" t="e">
        <v>#N/A</v>
      </c>
    </row>
    <row r="124" spans="1:3" ht="12.75">
      <c r="A124" s="1">
        <v>0</v>
      </c>
      <c r="B124" s="1">
        <v>8</v>
      </c>
      <c r="C124" s="1" t="e">
        <v>#N/A</v>
      </c>
    </row>
    <row r="125" spans="1:3" ht="12.75">
      <c r="A125" s="1">
        <v>0</v>
      </c>
      <c r="B125" s="1">
        <v>9</v>
      </c>
      <c r="C125" s="1" t="e">
        <v>#N/A</v>
      </c>
    </row>
    <row r="126" spans="1:3" ht="12.75">
      <c r="A126" s="1">
        <v>0</v>
      </c>
      <c r="B126" s="1">
        <v>10</v>
      </c>
      <c r="C126" s="1" t="e">
        <v>#N/A</v>
      </c>
    </row>
    <row r="127" spans="1:3" ht="12.75">
      <c r="A127" s="1">
        <v>0</v>
      </c>
      <c r="B127" s="1">
        <v>11</v>
      </c>
      <c r="C127" s="1" t="e">
        <v>#N/A</v>
      </c>
    </row>
    <row r="128" spans="1:3" ht="12.75">
      <c r="A128" s="1">
        <v>0</v>
      </c>
      <c r="B128" s="1">
        <v>12</v>
      </c>
      <c r="C128" s="1" t="e">
        <v>#N/A</v>
      </c>
    </row>
    <row r="129" spans="1:3" ht="12.75">
      <c r="A129" s="1">
        <v>0</v>
      </c>
      <c r="B129" s="1">
        <v>13</v>
      </c>
      <c r="C129" s="1" t="e">
        <v>#N/A</v>
      </c>
    </row>
    <row r="130" spans="1:3" ht="12.75">
      <c r="A130" s="1">
        <v>0</v>
      </c>
      <c r="B130" s="1">
        <v>14</v>
      </c>
      <c r="C130" s="1" t="e">
        <v>#N/A</v>
      </c>
    </row>
    <row r="131" spans="1:3" ht="12.75">
      <c r="A131" s="1">
        <v>0</v>
      </c>
      <c r="B131" s="1">
        <v>15</v>
      </c>
      <c r="C131" s="1" t="e">
        <v>#N/A</v>
      </c>
    </row>
    <row r="132" spans="1:3" ht="12.75">
      <c r="A132" s="1">
        <v>0</v>
      </c>
      <c r="B132" s="1">
        <v>16</v>
      </c>
      <c r="C132" s="1" t="e">
        <v>#N/A</v>
      </c>
    </row>
    <row r="133" spans="1:3" ht="12.75">
      <c r="A133" s="1">
        <v>0</v>
      </c>
      <c r="B133" s="1">
        <v>17</v>
      </c>
      <c r="C133" s="1" t="e">
        <v>#N/A</v>
      </c>
    </row>
    <row r="134" spans="1:3" ht="12.75">
      <c r="A134" s="1">
        <v>0</v>
      </c>
      <c r="B134" s="1">
        <v>18</v>
      </c>
      <c r="C134" s="1" t="e">
        <v>#N/A</v>
      </c>
    </row>
    <row r="135" spans="1:3" ht="12.75">
      <c r="A135" s="1">
        <v>0</v>
      </c>
      <c r="B135" s="1">
        <v>19</v>
      </c>
      <c r="C135" s="1" t="e">
        <v>#N/A</v>
      </c>
    </row>
    <row r="136" spans="1:3" ht="12.75">
      <c r="A136" s="1">
        <v>0</v>
      </c>
      <c r="B136" s="1">
        <v>20</v>
      </c>
      <c r="C136" s="1" t="e">
        <v>#N/A</v>
      </c>
    </row>
  </sheetData>
  <mergeCells count="13">
    <mergeCell ref="A115:H115"/>
    <mergeCell ref="D101:E101"/>
    <mergeCell ref="F101:G101"/>
    <mergeCell ref="A112:H112"/>
    <mergeCell ref="A113:H113"/>
    <mergeCell ref="A5:C5"/>
    <mergeCell ref="A95:C95"/>
    <mergeCell ref="A98:H98"/>
    <mergeCell ref="A99:H99"/>
    <mergeCell ref="A1:H1"/>
    <mergeCell ref="A2:H2"/>
    <mergeCell ref="D4:E4"/>
    <mergeCell ref="F4:G4"/>
  </mergeCells>
  <conditionalFormatting sqref="C117:C136 A117:A136">
    <cfRule type="expression" priority="1" dxfId="0" stopIfTrue="1">
      <formula>$A117=0</formula>
    </cfRule>
  </conditionalFormatting>
  <conditionalFormatting sqref="D110:H110">
    <cfRule type="cellIs" priority="2" dxfId="0" operator="equal" stopIfTrue="1">
      <formula>0</formula>
    </cfRule>
  </conditionalFormatting>
  <conditionalFormatting sqref="D6:H93">
    <cfRule type="expression" priority="3" dxfId="0" stopIfTrue="1">
      <formula>$I6="*"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Xabier Gaztelumendi</dc:creator>
  <cp:keywords/>
  <dc:description/>
  <cp:lastModifiedBy>OLATZ</cp:lastModifiedBy>
  <cp:lastPrinted>2016-06-02T12:32:07Z</cp:lastPrinted>
  <dcterms:created xsi:type="dcterms:W3CDTF">2015-04-16T08:35:34Z</dcterms:created>
  <dcterms:modified xsi:type="dcterms:W3CDTF">2017-04-12T11:59:23Z</dcterms:modified>
  <cp:category/>
  <cp:version/>
  <cp:contentType/>
  <cp:contentStatus/>
</cp:coreProperties>
</file>