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4625" windowHeight="8820" activeTab="0"/>
  </bookViews>
  <sheets>
    <sheet name="2022_1HH" sheetId="1" r:id="rId1"/>
    <sheet name="2022_2HH" sheetId="2" r:id="rId2"/>
    <sheet name="2022_3HH" sheetId="3" r:id="rId3"/>
    <sheet name="2022_4HH" sheetId="4" r:id="rId4"/>
  </sheets>
  <externalReferences>
    <externalReference r:id="rId7"/>
  </externalReferences>
  <definedNames>
    <definedName name="_xlnm.Print_Area" localSheetId="0">'2022_1HH'!$A$1:$H$137</definedName>
    <definedName name="_xlnm.Print_Area" localSheetId="1">'2022_2HH'!$A$1:$H$137</definedName>
    <definedName name="_xlnm.Print_Area" localSheetId="2">'2022_3HH'!$A$1:$H$137</definedName>
    <definedName name="_xlnm.Print_Area" localSheetId="3">'2022_4HH'!$A$1:$H$137</definedName>
  </definedNames>
  <calcPr fullCalcOnLoad="1"/>
</workbook>
</file>

<file path=xl/sharedStrings.xml><?xml version="1.0" encoding="utf-8"?>
<sst xmlns="http://schemas.openxmlformats.org/spreadsheetml/2006/main" count="468" uniqueCount="115">
  <si>
    <t>ORDAINKETEN BATEZ BESTEKO EPEA (OBBE)</t>
  </si>
  <si>
    <t>Ordaindutako eragiketak</t>
  </si>
  <si>
    <t>Ordaindu gabeko eragiketak</t>
  </si>
  <si>
    <t xml:space="preserve">Udala </t>
  </si>
  <si>
    <t>Ratioa</t>
  </si>
  <si>
    <t>Zenbatekoa</t>
  </si>
  <si>
    <t>OBBE</t>
  </si>
  <si>
    <t xml:space="preserve">ABALTZISKETA </t>
  </si>
  <si>
    <t xml:space="preserve">ADUNA </t>
  </si>
  <si>
    <t xml:space="preserve">AIZARNAZABAL </t>
  </si>
  <si>
    <t xml:space="preserve">ALBIZTUR </t>
  </si>
  <si>
    <t xml:space="preserve">ALEGIA </t>
  </si>
  <si>
    <t xml:space="preserve">ALKIZA </t>
  </si>
  <si>
    <t xml:space="preserve">ALTZO </t>
  </si>
  <si>
    <t xml:space="preserve">AMEZKETA </t>
  </si>
  <si>
    <t xml:space="preserve">ANDOAIN </t>
  </si>
  <si>
    <t xml:space="preserve">ANOETA </t>
  </si>
  <si>
    <t xml:space="preserve">ANTZUOLA </t>
  </si>
  <si>
    <t xml:space="preserve">ARAMA </t>
  </si>
  <si>
    <t xml:space="preserve">ARETXABALETA </t>
  </si>
  <si>
    <t xml:space="preserve">ASTEASU </t>
  </si>
  <si>
    <t xml:space="preserve">ATAUN </t>
  </si>
  <si>
    <t xml:space="preserve">AIA </t>
  </si>
  <si>
    <t xml:space="preserve">AZKOITIA </t>
  </si>
  <si>
    <t xml:space="preserve">AZPEITIA </t>
  </si>
  <si>
    <t xml:space="preserve">BEASAIN </t>
  </si>
  <si>
    <t xml:space="preserve">BEIZAMA </t>
  </si>
  <si>
    <t xml:space="preserve">BELAUNTZA </t>
  </si>
  <si>
    <t xml:space="preserve">BERASTEGI </t>
  </si>
  <si>
    <t xml:space="preserve">BERROBI </t>
  </si>
  <si>
    <t>BIDANIA-GOIATZ</t>
  </si>
  <si>
    <t xml:space="preserve">ZEGAMA </t>
  </si>
  <si>
    <t xml:space="preserve">ZERAIN </t>
  </si>
  <si>
    <t xml:space="preserve">ZESTOA </t>
  </si>
  <si>
    <t xml:space="preserve">ZIZURKIL </t>
  </si>
  <si>
    <t xml:space="preserve">DEBA </t>
  </si>
  <si>
    <t xml:space="preserve">EIBAR </t>
  </si>
  <si>
    <t xml:space="preserve">ELDUAIN </t>
  </si>
  <si>
    <t xml:space="preserve">ELGOIBAR </t>
  </si>
  <si>
    <t xml:space="preserve">ELGETA </t>
  </si>
  <si>
    <t xml:space="preserve">ESKORIATZA </t>
  </si>
  <si>
    <t xml:space="preserve">HONDARRIBIA </t>
  </si>
  <si>
    <t xml:space="preserve">GAINTZA </t>
  </si>
  <si>
    <t xml:space="preserve">GABIRIA </t>
  </si>
  <si>
    <t xml:space="preserve">GETARIA </t>
  </si>
  <si>
    <t xml:space="preserve">HERNANI </t>
  </si>
  <si>
    <t xml:space="preserve">HERNIALDE </t>
  </si>
  <si>
    <t xml:space="preserve">IBARRA </t>
  </si>
  <si>
    <t xml:space="preserve">IDIAZABAL </t>
  </si>
  <si>
    <t xml:space="preserve">IKAZTEGIETA </t>
  </si>
  <si>
    <t xml:space="preserve">IRUN </t>
  </si>
  <si>
    <t xml:space="preserve">IRURA </t>
  </si>
  <si>
    <t xml:space="preserve">ITSASONDO </t>
  </si>
  <si>
    <t xml:space="preserve">LARRAUL </t>
  </si>
  <si>
    <t xml:space="preserve">LAZKAO </t>
  </si>
  <si>
    <t xml:space="preserve">LEABURU </t>
  </si>
  <si>
    <t xml:space="preserve">LEGAZPI </t>
  </si>
  <si>
    <t xml:space="preserve">LEGORRETA </t>
  </si>
  <si>
    <t xml:space="preserve">LEZO </t>
  </si>
  <si>
    <t xml:space="preserve">LIZARTZA </t>
  </si>
  <si>
    <t xml:space="preserve">ARRASATE </t>
  </si>
  <si>
    <t xml:space="preserve">MUTRIKU </t>
  </si>
  <si>
    <t xml:space="preserve">MUTILOA </t>
  </si>
  <si>
    <t xml:space="preserve">OLABERRIA </t>
  </si>
  <si>
    <t xml:space="preserve">OñATI </t>
  </si>
  <si>
    <t xml:space="preserve">OREXA </t>
  </si>
  <si>
    <t xml:space="preserve">ORIO </t>
  </si>
  <si>
    <t xml:space="preserve">ORMAIZTEGI </t>
  </si>
  <si>
    <t xml:space="preserve">OIARTZUN </t>
  </si>
  <si>
    <t xml:space="preserve">PASAIA </t>
  </si>
  <si>
    <t xml:space="preserve">SORALUZE </t>
  </si>
  <si>
    <t xml:space="preserve">ERREZIL </t>
  </si>
  <si>
    <t xml:space="preserve">ERRENTERIA </t>
  </si>
  <si>
    <t xml:space="preserve">LEINTZ-GATZAGA </t>
  </si>
  <si>
    <t xml:space="preserve">DONOSTIA </t>
  </si>
  <si>
    <t xml:space="preserve">SEGURA </t>
  </si>
  <si>
    <t xml:space="preserve">TOLOSA </t>
  </si>
  <si>
    <t xml:space="preserve">URNIETA </t>
  </si>
  <si>
    <t xml:space="preserve">USURBIL </t>
  </si>
  <si>
    <t xml:space="preserve">BERGARA </t>
  </si>
  <si>
    <t xml:space="preserve">BILLABONA </t>
  </si>
  <si>
    <t xml:space="preserve">ORDIZIA </t>
  </si>
  <si>
    <t xml:space="preserve">URRETXU </t>
  </si>
  <si>
    <t xml:space="preserve">ZALDIBIA </t>
  </si>
  <si>
    <t xml:space="preserve">ZARAUTZ </t>
  </si>
  <si>
    <t xml:space="preserve">ZUMARRAGA </t>
  </si>
  <si>
    <t xml:space="preserve">ZUMAIA </t>
  </si>
  <si>
    <t xml:space="preserve">MENDARO </t>
  </si>
  <si>
    <t xml:space="preserve">LASARTE-ORIA </t>
  </si>
  <si>
    <t xml:space="preserve">ASTIGARRAGA </t>
  </si>
  <si>
    <t xml:space="preserve">BALIARRAIN </t>
  </si>
  <si>
    <t xml:space="preserve">ORENDAIN </t>
  </si>
  <si>
    <t xml:space="preserve">ALTZAGA </t>
  </si>
  <si>
    <t xml:space="preserve">GAZTELU </t>
  </si>
  <si>
    <t xml:space="preserve"> </t>
  </si>
  <si>
    <t xml:space="preserve">Guztira </t>
  </si>
  <si>
    <t>Biztanleak</t>
  </si>
  <si>
    <t>Informazio obligazioa bete ez duten udalen zerrenda</t>
  </si>
  <si>
    <t>EZKIO</t>
  </si>
  <si>
    <t>2022ko 1. hiruhilekoa</t>
  </si>
  <si>
    <t>0-1.000</t>
  </si>
  <si>
    <t>1.000-5.000</t>
  </si>
  <si>
    <t>5.000-10.000</t>
  </si>
  <si>
    <t>10.000-20.000</t>
  </si>
  <si>
    <t>20.000-100.000</t>
  </si>
  <si>
    <t xml:space="preserve"> &gt; 100.000</t>
  </si>
  <si>
    <t>2022ko 3. hiruhilekoa</t>
  </si>
  <si>
    <t xml:space="preserve">AODOAIN </t>
  </si>
  <si>
    <t xml:space="preserve">AOOETA </t>
  </si>
  <si>
    <t xml:space="preserve">AOTZUOLA </t>
  </si>
  <si>
    <t>BIDAOIA-GOIATZ</t>
  </si>
  <si>
    <t xml:space="preserve">HERNAOI </t>
  </si>
  <si>
    <t>BiztAOleak</t>
  </si>
  <si>
    <t>2022ko 2. hiruhilekoa</t>
  </si>
  <si>
    <t>2022ko 4. hiruhilekoa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</si>
</sst>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  <numFmt numFmtId="170" formatCode="0.000000E+00"/>
    <numFmt numFmtId="171" formatCode="0.00000E+00"/>
    <numFmt numFmtId="172" formatCode="0.0000E+00"/>
    <numFmt numFmtId="173" formatCode="0.000E+00"/>
    <numFmt numFmtId="174" formatCode="0.0E+00"/>
    <numFmt numFmtId="175" formatCode="0E+00"/>
    <numFmt numFmtId="176" formatCode="#,##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30" fillId="22" borderId="0" applyNumberFormat="0" applyBorder="0" applyAlignment="0" applyProtection="0"/>
    <xf numFmtId="0" fontId="33" fillId="0" borderId="3" applyNumberFormat="0" applyFill="0" applyAlignment="0" applyProtection="0"/>
    <xf numFmtId="0" fontId="3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6" borderId="4" applyNumberFormat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27" borderId="0" applyNumberFormat="0" applyBorder="0" applyAlignment="0" applyProtection="0"/>
    <xf numFmtId="0" fontId="38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9" fillId="28" borderId="7" applyNumberFormat="0" applyAlignment="0" applyProtection="0"/>
    <xf numFmtId="0" fontId="40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" fontId="6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npromisoak\KontaLagun\GUNEA\Berankortasuna\Udalgida%20albisteak\Udalgida_OBBEkalkulu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BE1G"/>
      <sheetName val="OBBE2G"/>
      <sheetName val="OBBE3G"/>
      <sheetName val="OBBE4G"/>
      <sheetName val="OBBE5G"/>
      <sheetName val="Argitaratzeko"/>
      <sheetName val="2014_1HH"/>
      <sheetName val="2014_2HH"/>
      <sheetName val="2014_3HH"/>
      <sheetName val="2014_4HH"/>
      <sheetName val="2015_1HH"/>
      <sheetName val="2015_2HH"/>
      <sheetName val="2015_3HH"/>
      <sheetName val="2015_4HH"/>
      <sheetName val="2016_1HH"/>
      <sheetName val="2016_2HH"/>
      <sheetName val="2016_3HH"/>
      <sheetName val="2016_4HH"/>
      <sheetName val="2017_1HH"/>
      <sheetName val="2017_2HH"/>
      <sheetName val="2017_3HH"/>
      <sheetName val="2017_4HH"/>
      <sheetName val="2018_1HH"/>
      <sheetName val="2018_2HH"/>
      <sheetName val="2018_3HH"/>
      <sheetName val="2018_4HH"/>
      <sheetName val="2019_1HH"/>
      <sheetName val="2019_2HH"/>
      <sheetName val="2019_3HH"/>
      <sheetName val="2019_4HH"/>
      <sheetName val="2020_1HH"/>
      <sheetName val="2020_2HH"/>
      <sheetName val="2020_3HH"/>
      <sheetName val="2020_4HH"/>
      <sheetName val="2021_1HH"/>
      <sheetName val="2021_2HH"/>
      <sheetName val="2021_3HH"/>
      <sheetName val="2021_4HH"/>
      <sheetName val="2022_1HH"/>
      <sheetName val="2022_2HH"/>
      <sheetName val="2022_3HH"/>
      <sheetName val="2022_4HH"/>
    </sheetNames>
    <sheetDataSet>
      <sheetData sheetId="0">
        <row r="1">
          <cell r="A1" t="str">
            <v>Kodea</v>
          </cell>
          <cell r="AM1">
            <v>2022</v>
          </cell>
        </row>
        <row r="2">
          <cell r="AM2">
            <v>1</v>
          </cell>
          <cell r="AN2">
            <v>2</v>
          </cell>
          <cell r="AO2">
            <v>3</v>
          </cell>
          <cell r="AP2">
            <v>4</v>
          </cell>
        </row>
        <row r="3">
          <cell r="A3">
            <v>1</v>
          </cell>
          <cell r="AM3">
            <v>15.65</v>
          </cell>
          <cell r="AN3">
            <v>2.74</v>
          </cell>
          <cell r="AO3">
            <v>17.85</v>
          </cell>
          <cell r="AP3">
            <v>16.98</v>
          </cell>
        </row>
        <row r="4">
          <cell r="A4">
            <v>2</v>
          </cell>
          <cell r="AM4">
            <v>17.76</v>
          </cell>
          <cell r="AN4">
            <v>2.57</v>
          </cell>
          <cell r="AO4">
            <v>5.57</v>
          </cell>
          <cell r="AP4">
            <v>3.77</v>
          </cell>
        </row>
        <row r="5">
          <cell r="A5">
            <v>3</v>
          </cell>
          <cell r="AM5">
            <v>4.54</v>
          </cell>
          <cell r="AN5">
            <v>3.75</v>
          </cell>
          <cell r="AO5">
            <v>2.75</v>
          </cell>
          <cell r="AP5">
            <v>20.13</v>
          </cell>
        </row>
        <row r="6">
          <cell r="A6">
            <v>4</v>
          </cell>
          <cell r="AM6">
            <v>7.23</v>
          </cell>
          <cell r="AN6">
            <v>5.75</v>
          </cell>
          <cell r="AO6">
            <v>6.42</v>
          </cell>
          <cell r="AP6">
            <v>3.1</v>
          </cell>
        </row>
        <row r="7">
          <cell r="A7">
            <v>5</v>
          </cell>
          <cell r="AM7">
            <v>6.5</v>
          </cell>
          <cell r="AN7">
            <v>0.89</v>
          </cell>
          <cell r="AO7">
            <v>0.18</v>
          </cell>
          <cell r="AP7">
            <v>0.63</v>
          </cell>
        </row>
        <row r="8">
          <cell r="A8">
            <v>6</v>
          </cell>
          <cell r="AM8">
            <v>10.71</v>
          </cell>
          <cell r="AN8">
            <v>0.06</v>
          </cell>
          <cell r="AO8">
            <v>0.39</v>
          </cell>
          <cell r="AP8">
            <v>0.26</v>
          </cell>
        </row>
        <row r="9">
          <cell r="A9">
            <v>7</v>
          </cell>
          <cell r="AM9">
            <v>19.9</v>
          </cell>
          <cell r="AN9">
            <v>0.79</v>
          </cell>
          <cell r="AO9">
            <v>0.19</v>
          </cell>
          <cell r="AP9">
            <v>0.35</v>
          </cell>
        </row>
        <row r="10">
          <cell r="A10">
            <v>8</v>
          </cell>
          <cell r="AM10">
            <v>10.46</v>
          </cell>
          <cell r="AN10">
            <v>7.44</v>
          </cell>
          <cell r="AO10">
            <v>8.05</v>
          </cell>
          <cell r="AP10">
            <v>6.29</v>
          </cell>
        </row>
        <row r="11">
          <cell r="A11">
            <v>9</v>
          </cell>
          <cell r="AM11">
            <v>15.25</v>
          </cell>
          <cell r="AN11">
            <v>1.91</v>
          </cell>
          <cell r="AO11">
            <v>2.58</v>
          </cell>
          <cell r="AP11">
            <v>3.87</v>
          </cell>
        </row>
        <row r="12">
          <cell r="A12">
            <v>10</v>
          </cell>
          <cell r="AM12">
            <v>18.43</v>
          </cell>
          <cell r="AN12">
            <v>64.48</v>
          </cell>
          <cell r="AO12">
            <v>16.64</v>
          </cell>
          <cell r="AP12">
            <v>12.33</v>
          </cell>
        </row>
        <row r="13">
          <cell r="A13">
            <v>11</v>
          </cell>
          <cell r="AM13">
            <v>10.68</v>
          </cell>
          <cell r="AN13">
            <v>1.37</v>
          </cell>
          <cell r="AO13">
            <v>2.55</v>
          </cell>
          <cell r="AP13">
            <v>3.34</v>
          </cell>
        </row>
        <row r="14">
          <cell r="A14">
            <v>12</v>
          </cell>
          <cell r="AM14">
            <v>27.44</v>
          </cell>
          <cell r="AN14">
            <v>21.38</v>
          </cell>
          <cell r="AO14">
            <v>19.39</v>
          </cell>
          <cell r="AP14">
            <v>20.09</v>
          </cell>
        </row>
        <row r="15">
          <cell r="A15">
            <v>13</v>
          </cell>
          <cell r="AM15">
            <v>9.64</v>
          </cell>
          <cell r="AN15">
            <v>2.37</v>
          </cell>
          <cell r="AO15">
            <v>2.7</v>
          </cell>
          <cell r="AP15">
            <v>9.78</v>
          </cell>
        </row>
        <row r="16">
          <cell r="A16">
            <v>14</v>
          </cell>
          <cell r="AM16">
            <v>20.74</v>
          </cell>
          <cell r="AN16">
            <v>3.47</v>
          </cell>
          <cell r="AO16">
            <v>4.31</v>
          </cell>
          <cell r="AP16">
            <v>3.24</v>
          </cell>
        </row>
        <row r="17">
          <cell r="A17">
            <v>15</v>
          </cell>
          <cell r="AM17">
            <v>4.42</v>
          </cell>
          <cell r="AN17">
            <v>0.45</v>
          </cell>
          <cell r="AO17">
            <v>0.23</v>
          </cell>
          <cell r="AP17">
            <v>0.32</v>
          </cell>
        </row>
        <row r="18">
          <cell r="A18">
            <v>16</v>
          </cell>
          <cell r="AM18">
            <v>4.73</v>
          </cell>
          <cell r="AN18">
            <v>1.95</v>
          </cell>
          <cell r="AO18">
            <v>1.56</v>
          </cell>
          <cell r="AP18">
            <v>0.49</v>
          </cell>
        </row>
        <row r="19">
          <cell r="A19">
            <v>17</v>
          </cell>
          <cell r="AM19">
            <v>10.57</v>
          </cell>
          <cell r="AN19">
            <v>0.57</v>
          </cell>
          <cell r="AO19">
            <v>0.07</v>
          </cell>
          <cell r="AP19">
            <v>0.4</v>
          </cell>
        </row>
        <row r="20">
          <cell r="A20">
            <v>18</v>
          </cell>
          <cell r="AM20">
            <v>12.75</v>
          </cell>
          <cell r="AN20">
            <v>4.3</v>
          </cell>
          <cell r="AO20">
            <v>4.91</v>
          </cell>
          <cell r="AP20">
            <v>6.11</v>
          </cell>
        </row>
        <row r="21">
          <cell r="A21">
            <v>19</v>
          </cell>
          <cell r="AM21">
            <v>9.53</v>
          </cell>
          <cell r="AN21">
            <v>2.76</v>
          </cell>
          <cell r="AO21">
            <v>3.69</v>
          </cell>
          <cell r="AP21">
            <v>2.01</v>
          </cell>
        </row>
        <row r="22">
          <cell r="A22">
            <v>20</v>
          </cell>
          <cell r="AM22">
            <v>12.6</v>
          </cell>
          <cell r="AN22">
            <v>0.96</v>
          </cell>
          <cell r="AO22">
            <v>1.66</v>
          </cell>
          <cell r="AP22">
            <v>3.61</v>
          </cell>
        </row>
        <row r="23">
          <cell r="A23">
            <v>21</v>
          </cell>
          <cell r="AM23">
            <v>20.2</v>
          </cell>
          <cell r="AN23">
            <v>3.16</v>
          </cell>
          <cell r="AO23">
            <v>5.21</v>
          </cell>
          <cell r="AP23">
            <v>1.28</v>
          </cell>
        </row>
        <row r="24">
          <cell r="A24">
            <v>22</v>
          </cell>
          <cell r="AM24">
            <v>11.48</v>
          </cell>
          <cell r="AN24">
            <v>10.65</v>
          </cell>
          <cell r="AO24">
            <v>11.42</v>
          </cell>
          <cell r="AP24">
            <v>14.06</v>
          </cell>
        </row>
        <row r="25">
          <cell r="A25">
            <v>23</v>
          </cell>
          <cell r="AM25">
            <v>15.22</v>
          </cell>
          <cell r="AN25">
            <v>2.09</v>
          </cell>
          <cell r="AO25">
            <v>4.88</v>
          </cell>
          <cell r="AP25">
            <v>3.87</v>
          </cell>
        </row>
        <row r="26">
          <cell r="A26">
            <v>24</v>
          </cell>
          <cell r="AM26">
            <v>5.3</v>
          </cell>
          <cell r="AN26">
            <v>2.83</v>
          </cell>
          <cell r="AO26">
            <v>0.57</v>
          </cell>
          <cell r="AP26">
            <v>0.45</v>
          </cell>
        </row>
        <row r="27">
          <cell r="A27">
            <v>25</v>
          </cell>
          <cell r="AM27">
            <v>8.52</v>
          </cell>
          <cell r="AN27">
            <v>1.68</v>
          </cell>
          <cell r="AO27">
            <v>2.01</v>
          </cell>
          <cell r="AP27">
            <v>3.24</v>
          </cell>
        </row>
        <row r="28">
          <cell r="A28">
            <v>26</v>
          </cell>
          <cell r="AM28">
            <v>15.77</v>
          </cell>
          <cell r="AN28">
            <v>20.95</v>
          </cell>
          <cell r="AO28">
            <v>4.15</v>
          </cell>
        </row>
        <row r="29">
          <cell r="A29">
            <v>27</v>
          </cell>
          <cell r="AM29">
            <v>5.75</v>
          </cell>
          <cell r="AN29">
            <v>0.62</v>
          </cell>
          <cell r="AO29">
            <v>1.73</v>
          </cell>
          <cell r="AP29">
            <v>0.3</v>
          </cell>
        </row>
        <row r="30">
          <cell r="A30">
            <v>28</v>
          </cell>
          <cell r="AM30">
            <v>0</v>
          </cell>
          <cell r="AN30">
            <v>4.08</v>
          </cell>
          <cell r="AO30">
            <v>2.96</v>
          </cell>
        </row>
        <row r="31">
          <cell r="A31">
            <v>29</v>
          </cell>
          <cell r="AM31">
            <v>7.9</v>
          </cell>
          <cell r="AN31">
            <v>2.97</v>
          </cell>
          <cell r="AO31">
            <v>3.04</v>
          </cell>
          <cell r="AP31">
            <v>4.43</v>
          </cell>
        </row>
        <row r="32">
          <cell r="A32">
            <v>30</v>
          </cell>
          <cell r="AM32">
            <v>26.89</v>
          </cell>
          <cell r="AN32">
            <v>14.81</v>
          </cell>
          <cell r="AO32">
            <v>6.74</v>
          </cell>
          <cell r="AP32">
            <v>12.65</v>
          </cell>
        </row>
        <row r="33">
          <cell r="A33">
            <v>31</v>
          </cell>
          <cell r="AM33">
            <v>15.09</v>
          </cell>
          <cell r="AN33">
            <v>0.3</v>
          </cell>
          <cell r="AO33">
            <v>4.49</v>
          </cell>
          <cell r="AP33">
            <v>1.83</v>
          </cell>
        </row>
        <row r="34">
          <cell r="A34">
            <v>32</v>
          </cell>
          <cell r="AM34">
            <v>18.19</v>
          </cell>
          <cell r="AN34">
            <v>13.64</v>
          </cell>
          <cell r="AO34">
            <v>12.93</v>
          </cell>
          <cell r="AP34">
            <v>10.13</v>
          </cell>
        </row>
        <row r="35">
          <cell r="A35">
            <v>33</v>
          </cell>
          <cell r="AM35">
            <v>6.84</v>
          </cell>
          <cell r="AN35">
            <v>6.22</v>
          </cell>
          <cell r="AO35">
            <v>0.59</v>
          </cell>
          <cell r="AP35">
            <v>0.45</v>
          </cell>
        </row>
        <row r="36">
          <cell r="A36">
            <v>34</v>
          </cell>
          <cell r="AM36">
            <v>12.75</v>
          </cell>
          <cell r="AN36">
            <v>7.53</v>
          </cell>
          <cell r="AO36">
            <v>5.45</v>
          </cell>
          <cell r="AP36">
            <v>6.42</v>
          </cell>
        </row>
        <row r="37">
          <cell r="A37">
            <v>35</v>
          </cell>
          <cell r="AM37">
            <v>32</v>
          </cell>
          <cell r="AN37">
            <v>0.91</v>
          </cell>
          <cell r="AO37">
            <v>0.31</v>
          </cell>
          <cell r="AP37">
            <v>1.56</v>
          </cell>
        </row>
        <row r="38">
          <cell r="A38">
            <v>36</v>
          </cell>
          <cell r="AM38">
            <v>16.24</v>
          </cell>
          <cell r="AN38">
            <v>2.7</v>
          </cell>
          <cell r="AO38">
            <v>5.03</v>
          </cell>
          <cell r="AP38">
            <v>4.25</v>
          </cell>
        </row>
        <row r="39">
          <cell r="A39">
            <v>37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A40">
            <v>38</v>
          </cell>
          <cell r="AM40">
            <v>25.43</v>
          </cell>
          <cell r="AN40">
            <v>16.01</v>
          </cell>
          <cell r="AP40">
            <v>1.26</v>
          </cell>
        </row>
        <row r="41">
          <cell r="A41">
            <v>39</v>
          </cell>
          <cell r="AM41">
            <v>17.08</v>
          </cell>
          <cell r="AN41">
            <v>6.05</v>
          </cell>
          <cell r="AO41">
            <v>7.56</v>
          </cell>
          <cell r="AP41">
            <v>5.56</v>
          </cell>
        </row>
        <row r="42">
          <cell r="A42">
            <v>40</v>
          </cell>
          <cell r="AM42">
            <v>14.59</v>
          </cell>
          <cell r="AN42">
            <v>1.93</v>
          </cell>
          <cell r="AO42">
            <v>3.14</v>
          </cell>
          <cell r="AP42">
            <v>2.26</v>
          </cell>
        </row>
        <row r="43">
          <cell r="A43">
            <v>41</v>
          </cell>
          <cell r="AM43">
            <v>2.34</v>
          </cell>
          <cell r="AN43">
            <v>0.12</v>
          </cell>
          <cell r="AO43">
            <v>1.2</v>
          </cell>
          <cell r="AP43">
            <v>1.72</v>
          </cell>
        </row>
        <row r="44">
          <cell r="A44">
            <v>42</v>
          </cell>
          <cell r="AM44">
            <v>8.45</v>
          </cell>
          <cell r="AN44">
            <v>0.67</v>
          </cell>
          <cell r="AO44">
            <v>1.37</v>
          </cell>
          <cell r="AP44">
            <v>3.29</v>
          </cell>
        </row>
        <row r="45">
          <cell r="A45">
            <v>43</v>
          </cell>
          <cell r="AM45">
            <v>14.88</v>
          </cell>
          <cell r="AN45">
            <v>10.76</v>
          </cell>
          <cell r="AO45">
            <v>6.84</v>
          </cell>
          <cell r="AP45">
            <v>7.21</v>
          </cell>
        </row>
        <row r="46">
          <cell r="A46">
            <v>44</v>
          </cell>
          <cell r="AM46">
            <v>12.03</v>
          </cell>
          <cell r="AN46">
            <v>10.88</v>
          </cell>
          <cell r="AO46">
            <v>9.56</v>
          </cell>
          <cell r="AP46">
            <v>8.54</v>
          </cell>
        </row>
        <row r="47">
          <cell r="A47">
            <v>45</v>
          </cell>
          <cell r="AM47">
            <v>30.37</v>
          </cell>
          <cell r="AN47">
            <v>5.92</v>
          </cell>
          <cell r="AO47">
            <v>4.38</v>
          </cell>
        </row>
        <row r="48">
          <cell r="A48">
            <v>46</v>
          </cell>
          <cell r="AM48">
            <v>5.75</v>
          </cell>
          <cell r="AN48">
            <v>0.36</v>
          </cell>
          <cell r="AO48">
            <v>4.21</v>
          </cell>
          <cell r="AP48">
            <v>3.09</v>
          </cell>
        </row>
        <row r="49">
          <cell r="A49">
            <v>47</v>
          </cell>
          <cell r="AM49">
            <v>43.47</v>
          </cell>
          <cell r="AN49">
            <v>24.48</v>
          </cell>
          <cell r="AO49">
            <v>19.71</v>
          </cell>
          <cell r="AP49">
            <v>9.52</v>
          </cell>
        </row>
        <row r="50">
          <cell r="A50">
            <v>48</v>
          </cell>
          <cell r="AM50">
            <v>19.43</v>
          </cell>
          <cell r="AN50">
            <v>6.84</v>
          </cell>
          <cell r="AO50">
            <v>2.62</v>
          </cell>
          <cell r="AP50">
            <v>2.19</v>
          </cell>
        </row>
        <row r="51">
          <cell r="A51">
            <v>49</v>
          </cell>
          <cell r="AM51">
            <v>11.69</v>
          </cell>
          <cell r="AN51">
            <v>4.18</v>
          </cell>
          <cell r="AO51">
            <v>0.81</v>
          </cell>
          <cell r="AP51">
            <v>3.97</v>
          </cell>
        </row>
        <row r="52">
          <cell r="A52">
            <v>50</v>
          </cell>
          <cell r="AM52">
            <v>17.96</v>
          </cell>
          <cell r="AN52">
            <v>11.5</v>
          </cell>
          <cell r="AO52">
            <v>7.45</v>
          </cell>
          <cell r="AP52">
            <v>13.55</v>
          </cell>
        </row>
        <row r="53">
          <cell r="A53">
            <v>51</v>
          </cell>
          <cell r="AM53">
            <v>12.21</v>
          </cell>
          <cell r="AN53">
            <v>1.17</v>
          </cell>
          <cell r="AO53">
            <v>5.04</v>
          </cell>
          <cell r="AP53">
            <v>6.67</v>
          </cell>
        </row>
        <row r="54">
          <cell r="A54">
            <v>52</v>
          </cell>
          <cell r="AM54">
            <v>4.08</v>
          </cell>
          <cell r="AN54">
            <v>4.14</v>
          </cell>
          <cell r="AO54">
            <v>2.41</v>
          </cell>
          <cell r="AP54">
            <v>2.43</v>
          </cell>
        </row>
        <row r="55">
          <cell r="A55">
            <v>53</v>
          </cell>
          <cell r="AM55">
            <v>14.28</v>
          </cell>
          <cell r="AN55">
            <v>3.67</v>
          </cell>
          <cell r="AO55">
            <v>3.28</v>
          </cell>
          <cell r="AP55">
            <v>4.26</v>
          </cell>
        </row>
        <row r="56">
          <cell r="A56">
            <v>54</v>
          </cell>
          <cell r="AM56">
            <v>11.09</v>
          </cell>
          <cell r="AN56">
            <v>0.38</v>
          </cell>
          <cell r="AO56">
            <v>0.02</v>
          </cell>
          <cell r="AP56">
            <v>0.01</v>
          </cell>
        </row>
        <row r="57">
          <cell r="A57">
            <v>55</v>
          </cell>
          <cell r="AM57">
            <v>13.03</v>
          </cell>
          <cell r="AN57">
            <v>4.03</v>
          </cell>
          <cell r="AO57">
            <v>5.59</v>
          </cell>
          <cell r="AP57">
            <v>5.88</v>
          </cell>
        </row>
        <row r="58">
          <cell r="A58">
            <v>56</v>
          </cell>
          <cell r="AM58">
            <v>17.31</v>
          </cell>
          <cell r="AN58">
            <v>5.09</v>
          </cell>
          <cell r="AO58">
            <v>4.84</v>
          </cell>
          <cell r="AP58">
            <v>6.05</v>
          </cell>
        </row>
        <row r="59">
          <cell r="A59">
            <v>57</v>
          </cell>
          <cell r="AM59">
            <v>21.57</v>
          </cell>
          <cell r="AN59">
            <v>0</v>
          </cell>
          <cell r="AO59">
            <v>24.73</v>
          </cell>
          <cell r="AP59">
            <v>2.07</v>
          </cell>
        </row>
        <row r="60">
          <cell r="A60">
            <v>58</v>
          </cell>
          <cell r="AM60">
            <v>17.07</v>
          </cell>
          <cell r="AN60">
            <v>9.57</v>
          </cell>
          <cell r="AO60">
            <v>20.85</v>
          </cell>
          <cell r="AP60">
            <v>11.36</v>
          </cell>
        </row>
        <row r="61">
          <cell r="A61">
            <v>59</v>
          </cell>
          <cell r="AM61">
            <v>11.21</v>
          </cell>
          <cell r="AN61">
            <v>3.03</v>
          </cell>
          <cell r="AO61">
            <v>2.98</v>
          </cell>
          <cell r="AP61">
            <v>1.44</v>
          </cell>
        </row>
        <row r="62">
          <cell r="A62">
            <v>60</v>
          </cell>
          <cell r="AM62">
            <v>1.85</v>
          </cell>
          <cell r="AN62">
            <v>0</v>
          </cell>
          <cell r="AO62">
            <v>0</v>
          </cell>
          <cell r="AP62">
            <v>0</v>
          </cell>
        </row>
        <row r="63">
          <cell r="A63">
            <v>61</v>
          </cell>
          <cell r="AM63">
            <v>18.97</v>
          </cell>
          <cell r="AN63">
            <v>22.66</v>
          </cell>
          <cell r="AO63">
            <v>14.32</v>
          </cell>
          <cell r="AP63">
            <v>11.69</v>
          </cell>
        </row>
        <row r="64">
          <cell r="A64">
            <v>62</v>
          </cell>
          <cell r="AM64">
            <v>31.46</v>
          </cell>
          <cell r="AN64">
            <v>2.92</v>
          </cell>
          <cell r="AO64">
            <v>1.05</v>
          </cell>
          <cell r="AP64">
            <v>4.65</v>
          </cell>
        </row>
        <row r="65">
          <cell r="A65">
            <v>63</v>
          </cell>
          <cell r="AM65">
            <v>9.17</v>
          </cell>
          <cell r="AN65">
            <v>5.68</v>
          </cell>
          <cell r="AO65">
            <v>5.15</v>
          </cell>
          <cell r="AP65">
            <v>6.66</v>
          </cell>
        </row>
        <row r="66">
          <cell r="A66">
            <v>64</v>
          </cell>
          <cell r="AM66">
            <v>12.77</v>
          </cell>
          <cell r="AN66">
            <v>5.83</v>
          </cell>
          <cell r="AO66">
            <v>3.93</v>
          </cell>
          <cell r="AP66">
            <v>4.47</v>
          </cell>
        </row>
        <row r="67">
          <cell r="A67">
            <v>65</v>
          </cell>
          <cell r="AM67">
            <v>6.79</v>
          </cell>
          <cell r="AN67">
            <v>1.2</v>
          </cell>
          <cell r="AO67">
            <v>0.04</v>
          </cell>
          <cell r="AP67">
            <v>0.74</v>
          </cell>
        </row>
        <row r="68">
          <cell r="A68">
            <v>66</v>
          </cell>
          <cell r="AM68">
            <v>1.46</v>
          </cell>
          <cell r="AN68">
            <v>0.39</v>
          </cell>
          <cell r="AO68">
            <v>1.39</v>
          </cell>
          <cell r="AP68">
            <v>0.28</v>
          </cell>
        </row>
        <row r="69">
          <cell r="A69">
            <v>67</v>
          </cell>
          <cell r="AM69">
            <v>10.86</v>
          </cell>
          <cell r="AN69">
            <v>3.92</v>
          </cell>
          <cell r="AO69">
            <v>2.41</v>
          </cell>
          <cell r="AP69">
            <v>2.06</v>
          </cell>
        </row>
        <row r="70">
          <cell r="A70">
            <v>68</v>
          </cell>
          <cell r="AM70">
            <v>26.16</v>
          </cell>
          <cell r="AN70">
            <v>20.79</v>
          </cell>
          <cell r="AO70">
            <v>5.13</v>
          </cell>
          <cell r="AP70">
            <v>13.4</v>
          </cell>
        </row>
        <row r="71">
          <cell r="A71">
            <v>69</v>
          </cell>
        </row>
        <row r="72">
          <cell r="A72">
            <v>70</v>
          </cell>
          <cell r="AM72">
            <v>16.8</v>
          </cell>
          <cell r="AN72">
            <v>0.36</v>
          </cell>
          <cell r="AO72">
            <v>0.02</v>
          </cell>
          <cell r="AP72">
            <v>0.65</v>
          </cell>
        </row>
        <row r="73">
          <cell r="A73">
            <v>71</v>
          </cell>
          <cell r="AM73">
            <v>30.86</v>
          </cell>
          <cell r="AN73">
            <v>6.7</v>
          </cell>
          <cell r="AO73">
            <v>3.67</v>
          </cell>
          <cell r="AP73">
            <v>4.45</v>
          </cell>
        </row>
        <row r="74">
          <cell r="A74">
            <v>72</v>
          </cell>
          <cell r="AM74">
            <v>14.59</v>
          </cell>
          <cell r="AN74">
            <v>14</v>
          </cell>
          <cell r="AO74">
            <v>9.91</v>
          </cell>
          <cell r="AP74">
            <v>8.82</v>
          </cell>
        </row>
        <row r="75">
          <cell r="A75">
            <v>73</v>
          </cell>
          <cell r="AM75">
            <v>15.55</v>
          </cell>
          <cell r="AN75">
            <v>1.77</v>
          </cell>
          <cell r="AO75">
            <v>2.44</v>
          </cell>
          <cell r="AP75">
            <v>3.8</v>
          </cell>
        </row>
        <row r="76">
          <cell r="A76">
            <v>74</v>
          </cell>
          <cell r="AM76">
            <v>15.19</v>
          </cell>
          <cell r="AN76">
            <v>4.61</v>
          </cell>
          <cell r="AO76">
            <v>2.81</v>
          </cell>
          <cell r="AP76">
            <v>2.15</v>
          </cell>
        </row>
        <row r="77">
          <cell r="A77">
            <v>75</v>
          </cell>
          <cell r="AM77">
            <v>13.64</v>
          </cell>
          <cell r="AN77">
            <v>1.16</v>
          </cell>
          <cell r="AO77">
            <v>1.24</v>
          </cell>
          <cell r="AP77">
            <v>0.96</v>
          </cell>
        </row>
        <row r="78">
          <cell r="A78">
            <v>76</v>
          </cell>
          <cell r="AM78">
            <v>21.81</v>
          </cell>
          <cell r="AN78">
            <v>15</v>
          </cell>
          <cell r="AO78">
            <v>11.31</v>
          </cell>
        </row>
        <row r="79">
          <cell r="A79">
            <v>77</v>
          </cell>
          <cell r="AM79">
            <v>10.9</v>
          </cell>
          <cell r="AN79">
            <v>1.91</v>
          </cell>
          <cell r="AO79">
            <v>1.72</v>
          </cell>
          <cell r="AP79">
            <v>1.87</v>
          </cell>
        </row>
        <row r="80">
          <cell r="A80">
            <v>78</v>
          </cell>
          <cell r="AM80">
            <v>17.75</v>
          </cell>
          <cell r="AN80">
            <v>26.8</v>
          </cell>
          <cell r="AO80">
            <v>8.15</v>
          </cell>
          <cell r="AP80">
            <v>7.41</v>
          </cell>
        </row>
        <row r="81">
          <cell r="A81">
            <v>79</v>
          </cell>
          <cell r="AM81">
            <v>19.95</v>
          </cell>
          <cell r="AN81">
            <v>7.69</v>
          </cell>
          <cell r="AO81">
            <v>3.5</v>
          </cell>
          <cell r="AP81">
            <v>5.27</v>
          </cell>
        </row>
        <row r="82">
          <cell r="A82">
            <v>80</v>
          </cell>
          <cell r="AM82">
            <v>11.46</v>
          </cell>
          <cell r="AN82">
            <v>3.24</v>
          </cell>
          <cell r="AO82">
            <v>5.12</v>
          </cell>
          <cell r="AP82">
            <v>5.37</v>
          </cell>
        </row>
        <row r="83">
          <cell r="A83">
            <v>81</v>
          </cell>
          <cell r="AM83">
            <v>15.19</v>
          </cell>
          <cell r="AN83">
            <v>5.11</v>
          </cell>
          <cell r="AO83">
            <v>8.68</v>
          </cell>
          <cell r="AP83">
            <v>5.74</v>
          </cell>
        </row>
        <row r="84">
          <cell r="A84">
            <v>82</v>
          </cell>
          <cell r="AM84">
            <v>8.36</v>
          </cell>
          <cell r="AN84">
            <v>0.05</v>
          </cell>
          <cell r="AO84">
            <v>0.07</v>
          </cell>
          <cell r="AP84">
            <v>0.45</v>
          </cell>
        </row>
        <row r="85">
          <cell r="A85">
            <v>83</v>
          </cell>
          <cell r="AM85">
            <v>20.94</v>
          </cell>
          <cell r="AN85">
            <v>4.64</v>
          </cell>
          <cell r="AO85">
            <v>5.71</v>
          </cell>
          <cell r="AP85">
            <v>4.59</v>
          </cell>
        </row>
        <row r="86">
          <cell r="A86">
            <v>84</v>
          </cell>
          <cell r="AM86">
            <v>11.25</v>
          </cell>
          <cell r="AN86">
            <v>6.18</v>
          </cell>
          <cell r="AO86">
            <v>8.05</v>
          </cell>
          <cell r="AP86">
            <v>7.94</v>
          </cell>
        </row>
        <row r="87">
          <cell r="A87">
            <v>85</v>
          </cell>
          <cell r="AM87">
            <v>61.62</v>
          </cell>
          <cell r="AN87">
            <v>4.29</v>
          </cell>
          <cell r="AO87">
            <v>2.63</v>
          </cell>
          <cell r="AP87">
            <v>2.84</v>
          </cell>
        </row>
        <row r="88">
          <cell r="A88">
            <v>86</v>
          </cell>
          <cell r="AM88">
            <v>3.5</v>
          </cell>
          <cell r="AN88">
            <v>2.76</v>
          </cell>
          <cell r="AO88">
            <v>4.89</v>
          </cell>
          <cell r="AP88">
            <v>8.55</v>
          </cell>
        </row>
        <row r="89">
          <cell r="A89">
            <v>87</v>
          </cell>
          <cell r="AM89">
            <v>25.89</v>
          </cell>
          <cell r="AN89">
            <v>52.56</v>
          </cell>
          <cell r="AO89">
            <v>24.17</v>
          </cell>
          <cell r="AP89">
            <v>12.66</v>
          </cell>
        </row>
        <row r="90">
          <cell r="A90">
            <v>88</v>
          </cell>
          <cell r="AM90">
            <v>22.27</v>
          </cell>
          <cell r="AN90">
            <v>22.78</v>
          </cell>
          <cell r="AO90">
            <v>3.94</v>
          </cell>
          <cell r="AP90">
            <v>18.61</v>
          </cell>
        </row>
        <row r="91">
          <cell r="A91">
            <v>89</v>
          </cell>
        </row>
      </sheetData>
      <sheetData sheetId="1">
        <row r="1">
          <cell r="A1" t="str">
            <v>Kodea</v>
          </cell>
          <cell r="AM1">
            <v>2022</v>
          </cell>
        </row>
        <row r="2">
          <cell r="AM2">
            <v>1</v>
          </cell>
          <cell r="AN2">
            <v>2</v>
          </cell>
          <cell r="AO2">
            <v>3</v>
          </cell>
          <cell r="AP2">
            <v>4</v>
          </cell>
        </row>
        <row r="3">
          <cell r="A3">
            <v>1</v>
          </cell>
          <cell r="AM3">
            <v>82174.1</v>
          </cell>
          <cell r="AN3">
            <v>25079.2</v>
          </cell>
          <cell r="AO3">
            <v>66695.07</v>
          </cell>
          <cell r="AP3">
            <v>107937.02</v>
          </cell>
        </row>
        <row r="4">
          <cell r="A4">
            <v>2</v>
          </cell>
          <cell r="AM4">
            <v>127440.5</v>
          </cell>
          <cell r="AN4">
            <v>126019.65</v>
          </cell>
          <cell r="AO4">
            <v>141192.8</v>
          </cell>
          <cell r="AP4">
            <v>237006.61</v>
          </cell>
        </row>
        <row r="5">
          <cell r="A5">
            <v>3</v>
          </cell>
          <cell r="AM5">
            <v>71484.17</v>
          </cell>
          <cell r="AN5">
            <v>84777.39</v>
          </cell>
          <cell r="AO5">
            <v>113091.91</v>
          </cell>
          <cell r="AP5">
            <v>568002.31</v>
          </cell>
        </row>
        <row r="6">
          <cell r="A6">
            <v>4</v>
          </cell>
          <cell r="AM6">
            <v>133309.83000000002</v>
          </cell>
          <cell r="AN6">
            <v>51078.06</v>
          </cell>
          <cell r="AO6">
            <v>83970.73</v>
          </cell>
          <cell r="AP6">
            <v>92487.31</v>
          </cell>
        </row>
        <row r="7">
          <cell r="A7">
            <v>5</v>
          </cell>
          <cell r="AM7">
            <v>209272.2</v>
          </cell>
          <cell r="AN7">
            <v>180361.44</v>
          </cell>
          <cell r="AO7">
            <v>173429.22999999998</v>
          </cell>
          <cell r="AP7">
            <v>449028.28</v>
          </cell>
        </row>
        <row r="8">
          <cell r="A8">
            <v>6</v>
          </cell>
          <cell r="AM8">
            <v>54624.98</v>
          </cell>
          <cell r="AN8">
            <v>64957.4</v>
          </cell>
          <cell r="AO8">
            <v>67885.62</v>
          </cell>
          <cell r="AP8">
            <v>148070.46</v>
          </cell>
        </row>
        <row r="9">
          <cell r="A9">
            <v>7</v>
          </cell>
          <cell r="AM9">
            <v>67194.17</v>
          </cell>
          <cell r="AN9">
            <v>81075.03</v>
          </cell>
          <cell r="AO9">
            <v>92483.67</v>
          </cell>
          <cell r="AP9">
            <v>194931.15</v>
          </cell>
        </row>
        <row r="10">
          <cell r="A10">
            <v>8</v>
          </cell>
          <cell r="AM10">
            <v>123264.15</v>
          </cell>
          <cell r="AN10">
            <v>250861.72</v>
          </cell>
          <cell r="AO10">
            <v>331058.54</v>
          </cell>
          <cell r="AP10">
            <v>342288.31</v>
          </cell>
        </row>
        <row r="11">
          <cell r="A11">
            <v>9</v>
          </cell>
          <cell r="AM11">
            <v>2899372.75</v>
          </cell>
          <cell r="AN11">
            <v>2786913.06</v>
          </cell>
          <cell r="AO11">
            <v>3204451.63</v>
          </cell>
          <cell r="AP11">
            <v>3268714.48</v>
          </cell>
        </row>
        <row r="12">
          <cell r="A12">
            <v>10</v>
          </cell>
          <cell r="AM12">
            <v>245748.74</v>
          </cell>
          <cell r="AN12">
            <v>394263.56</v>
          </cell>
          <cell r="AO12">
            <v>203668.74</v>
          </cell>
          <cell r="AP12">
            <v>341234.33</v>
          </cell>
        </row>
        <row r="13">
          <cell r="A13">
            <v>11</v>
          </cell>
          <cell r="AM13">
            <v>695766.46</v>
          </cell>
          <cell r="AN13">
            <v>295352.22</v>
          </cell>
          <cell r="AO13">
            <v>412070.85</v>
          </cell>
          <cell r="AP13">
            <v>669672.59</v>
          </cell>
        </row>
        <row r="14">
          <cell r="A14">
            <v>12</v>
          </cell>
          <cell r="AM14">
            <v>16317.92</v>
          </cell>
          <cell r="AN14">
            <v>46391.94</v>
          </cell>
          <cell r="AO14">
            <v>39249.56</v>
          </cell>
          <cell r="AP14">
            <v>127242.74</v>
          </cell>
        </row>
        <row r="15">
          <cell r="A15">
            <v>13</v>
          </cell>
          <cell r="AM15">
            <v>1314155.62</v>
          </cell>
          <cell r="AN15">
            <v>1568425.51</v>
          </cell>
          <cell r="AO15">
            <v>2128421.54</v>
          </cell>
          <cell r="AP15">
            <v>2289301.47</v>
          </cell>
        </row>
        <row r="16">
          <cell r="A16">
            <v>14</v>
          </cell>
          <cell r="AM16">
            <v>239990.94</v>
          </cell>
          <cell r="AN16">
            <v>573569.9299999999</v>
          </cell>
          <cell r="AO16">
            <v>520950.09</v>
          </cell>
          <cell r="AP16">
            <v>785080.58</v>
          </cell>
        </row>
        <row r="17">
          <cell r="A17">
            <v>15</v>
          </cell>
          <cell r="AM17">
            <v>138333.99</v>
          </cell>
          <cell r="AN17">
            <v>298098.69</v>
          </cell>
          <cell r="AO17">
            <v>226489</v>
          </cell>
          <cell r="AP17">
            <v>630534</v>
          </cell>
        </row>
        <row r="18">
          <cell r="A18">
            <v>16</v>
          </cell>
          <cell r="AM18">
            <v>243831.74</v>
          </cell>
          <cell r="AN18">
            <v>431113.95</v>
          </cell>
          <cell r="AO18">
            <v>450917.4</v>
          </cell>
          <cell r="AP18">
            <v>454482.06</v>
          </cell>
        </row>
        <row r="19">
          <cell r="A19">
            <v>17</v>
          </cell>
          <cell r="AM19">
            <v>1727253.84</v>
          </cell>
          <cell r="AN19">
            <v>1989765.56</v>
          </cell>
          <cell r="AO19">
            <v>1929028.89</v>
          </cell>
          <cell r="AP19">
            <v>1789822.61</v>
          </cell>
        </row>
        <row r="20">
          <cell r="A20">
            <v>18</v>
          </cell>
          <cell r="AM20">
            <v>2363919.16</v>
          </cell>
          <cell r="AN20">
            <v>2690967.44</v>
          </cell>
          <cell r="AO20">
            <v>3040091.25</v>
          </cell>
          <cell r="AP20">
            <v>3343990.17</v>
          </cell>
        </row>
        <row r="21">
          <cell r="A21">
            <v>19</v>
          </cell>
          <cell r="AM21">
            <v>2349197.29</v>
          </cell>
          <cell r="AN21">
            <v>2676548.65</v>
          </cell>
          <cell r="AO21">
            <v>2501422.11</v>
          </cell>
          <cell r="AP21">
            <v>3362418.34</v>
          </cell>
        </row>
        <row r="22">
          <cell r="A22">
            <v>20</v>
          </cell>
          <cell r="AM22">
            <v>13219.71</v>
          </cell>
          <cell r="AN22">
            <v>30933.32</v>
          </cell>
          <cell r="AO22">
            <v>23592.92</v>
          </cell>
          <cell r="AP22">
            <v>37281.84</v>
          </cell>
        </row>
        <row r="23">
          <cell r="A23">
            <v>21</v>
          </cell>
          <cell r="AM23">
            <v>34796.86</v>
          </cell>
          <cell r="AN23">
            <v>18668.76</v>
          </cell>
          <cell r="AO23">
            <v>104943.3</v>
          </cell>
          <cell r="AP23">
            <v>152958.41999999998</v>
          </cell>
        </row>
        <row r="24">
          <cell r="A24">
            <v>22</v>
          </cell>
          <cell r="AM24">
            <v>135605.24</v>
          </cell>
          <cell r="AN24">
            <v>167149.72</v>
          </cell>
          <cell r="AO24">
            <v>186393.43</v>
          </cell>
          <cell r="AP24">
            <v>377281.3</v>
          </cell>
        </row>
        <row r="25">
          <cell r="A25">
            <v>23</v>
          </cell>
          <cell r="AM25">
            <v>92970.68</v>
          </cell>
          <cell r="AN25">
            <v>132718.89</v>
          </cell>
          <cell r="AO25">
            <v>143675.33000000002</v>
          </cell>
          <cell r="AP25">
            <v>100452.32</v>
          </cell>
        </row>
        <row r="26">
          <cell r="A26">
            <v>24</v>
          </cell>
          <cell r="AM26">
            <v>106747.79</v>
          </cell>
          <cell r="AN26">
            <v>114292.79000000001</v>
          </cell>
          <cell r="AO26">
            <v>101043.02</v>
          </cell>
          <cell r="AP26">
            <v>217864.16999999998</v>
          </cell>
        </row>
        <row r="27">
          <cell r="A27">
            <v>25</v>
          </cell>
          <cell r="AM27">
            <v>364877.63</v>
          </cell>
          <cell r="AN27">
            <v>356057.36</v>
          </cell>
          <cell r="AO27">
            <v>608169.46</v>
          </cell>
          <cell r="AP27">
            <v>639501.42</v>
          </cell>
        </row>
        <row r="28">
          <cell r="A28">
            <v>26</v>
          </cell>
          <cell r="AM28">
            <v>350506.99</v>
          </cell>
          <cell r="AN28">
            <v>53325.09</v>
          </cell>
          <cell r="AO28">
            <v>185995.4</v>
          </cell>
          <cell r="AP28">
            <v>0</v>
          </cell>
        </row>
        <row r="29">
          <cell r="A29">
            <v>27</v>
          </cell>
          <cell r="AM29">
            <v>526214.98</v>
          </cell>
          <cell r="AN29">
            <v>545105.74</v>
          </cell>
          <cell r="AO29">
            <v>825511.65</v>
          </cell>
          <cell r="AP29">
            <v>729864</v>
          </cell>
        </row>
        <row r="30">
          <cell r="A30">
            <v>28</v>
          </cell>
          <cell r="AM30">
            <v>0</v>
          </cell>
          <cell r="AN30">
            <v>263754.2</v>
          </cell>
          <cell r="AO30">
            <v>39848.54</v>
          </cell>
          <cell r="AP30">
            <v>0</v>
          </cell>
        </row>
        <row r="31">
          <cell r="A31">
            <v>29</v>
          </cell>
          <cell r="AM31">
            <v>1381826.85</v>
          </cell>
          <cell r="AN31">
            <v>1344014.46</v>
          </cell>
          <cell r="AO31">
            <v>1768032.87</v>
          </cell>
          <cell r="AP31">
            <v>2308506.57</v>
          </cell>
        </row>
        <row r="32">
          <cell r="A32">
            <v>30</v>
          </cell>
          <cell r="AM32">
            <v>3358446.99</v>
          </cell>
          <cell r="AN32">
            <v>4590016.06</v>
          </cell>
          <cell r="AO32">
            <v>6444632.66</v>
          </cell>
          <cell r="AP32">
            <v>5915189.34</v>
          </cell>
        </row>
        <row r="33">
          <cell r="A33">
            <v>31</v>
          </cell>
          <cell r="AM33">
            <v>73688.69</v>
          </cell>
          <cell r="AN33">
            <v>160768.39</v>
          </cell>
          <cell r="AO33">
            <v>144485.99</v>
          </cell>
          <cell r="AP33">
            <v>111649.81</v>
          </cell>
        </row>
        <row r="34">
          <cell r="A34">
            <v>32</v>
          </cell>
          <cell r="AM34">
            <v>2322605.94</v>
          </cell>
          <cell r="AN34">
            <v>2266388.1</v>
          </cell>
          <cell r="AO34">
            <v>2439891.73</v>
          </cell>
          <cell r="AP34">
            <v>3378121.14</v>
          </cell>
        </row>
        <row r="35">
          <cell r="A35">
            <v>33</v>
          </cell>
          <cell r="AM35">
            <v>179438.78999999998</v>
          </cell>
          <cell r="AN35">
            <v>80001.77</v>
          </cell>
          <cell r="AO35">
            <v>199022.06</v>
          </cell>
          <cell r="AP35">
            <v>466455.11</v>
          </cell>
        </row>
        <row r="36">
          <cell r="A36">
            <v>34</v>
          </cell>
          <cell r="AM36">
            <v>710262.32</v>
          </cell>
          <cell r="AN36">
            <v>863770.97</v>
          </cell>
          <cell r="AO36">
            <v>802379.64</v>
          </cell>
          <cell r="AP36">
            <v>1013629.47</v>
          </cell>
        </row>
        <row r="37">
          <cell r="A37">
            <v>35</v>
          </cell>
          <cell r="AM37">
            <v>172295.22</v>
          </cell>
          <cell r="AN37">
            <v>150133.73</v>
          </cell>
          <cell r="AO37">
            <v>185199.1</v>
          </cell>
          <cell r="AP37">
            <v>212106.17</v>
          </cell>
        </row>
        <row r="38">
          <cell r="A38">
            <v>36</v>
          </cell>
          <cell r="AM38">
            <v>2652152.17</v>
          </cell>
          <cell r="AN38">
            <v>5806512.55</v>
          </cell>
          <cell r="AO38">
            <v>3224248.46</v>
          </cell>
          <cell r="AP38">
            <v>3913428.48</v>
          </cell>
        </row>
        <row r="39">
          <cell r="A39">
            <v>37</v>
          </cell>
          <cell r="AM39">
            <v>0</v>
          </cell>
          <cell r="AN39">
            <v>13442.9</v>
          </cell>
          <cell r="AO39">
            <v>9401.49</v>
          </cell>
          <cell r="AP39">
            <v>36417.4</v>
          </cell>
        </row>
        <row r="40">
          <cell r="A40">
            <v>38</v>
          </cell>
          <cell r="AM40">
            <v>139031.1</v>
          </cell>
          <cell r="AN40">
            <v>70987.15</v>
          </cell>
          <cell r="AO40">
            <v>0</v>
          </cell>
          <cell r="AP40">
            <v>257203.31</v>
          </cell>
        </row>
        <row r="41">
          <cell r="A41">
            <v>39</v>
          </cell>
          <cell r="AM41">
            <v>516533.9</v>
          </cell>
          <cell r="AN41">
            <v>303763.65</v>
          </cell>
          <cell r="AO41">
            <v>845764.78</v>
          </cell>
          <cell r="AP41">
            <v>723512.64</v>
          </cell>
        </row>
        <row r="42">
          <cell r="A42">
            <v>40</v>
          </cell>
          <cell r="AM42">
            <v>4572884.57</v>
          </cell>
          <cell r="AN42">
            <v>4499440.86</v>
          </cell>
          <cell r="AO42">
            <v>4079004.55</v>
          </cell>
          <cell r="AP42">
            <v>5003705.17</v>
          </cell>
        </row>
        <row r="43">
          <cell r="A43">
            <v>41</v>
          </cell>
          <cell r="AM43">
            <v>65861.22</v>
          </cell>
          <cell r="AN43">
            <v>327873.74</v>
          </cell>
          <cell r="AO43">
            <v>180099.45</v>
          </cell>
          <cell r="AP43">
            <v>50967.39</v>
          </cell>
        </row>
        <row r="44">
          <cell r="A44">
            <v>42</v>
          </cell>
          <cell r="AM44">
            <v>483899.99</v>
          </cell>
          <cell r="AN44">
            <v>507937</v>
          </cell>
          <cell r="AO44">
            <v>512488</v>
          </cell>
          <cell r="AP44">
            <v>1393833.03</v>
          </cell>
        </row>
        <row r="45">
          <cell r="A45">
            <v>43</v>
          </cell>
          <cell r="AM45">
            <v>471796.01</v>
          </cell>
          <cell r="AN45">
            <v>551848.35</v>
          </cell>
          <cell r="AO45">
            <v>628684.24</v>
          </cell>
          <cell r="AP45">
            <v>642902.28</v>
          </cell>
        </row>
        <row r="46">
          <cell r="A46">
            <v>44</v>
          </cell>
          <cell r="AM46">
            <v>120921.37</v>
          </cell>
          <cell r="AN46">
            <v>60781.91</v>
          </cell>
          <cell r="AO46">
            <v>68066.27</v>
          </cell>
          <cell r="AP46">
            <v>79209.34</v>
          </cell>
        </row>
        <row r="47">
          <cell r="A47">
            <v>45</v>
          </cell>
          <cell r="AM47">
            <v>7509191.81</v>
          </cell>
          <cell r="AN47">
            <v>9600464.34</v>
          </cell>
          <cell r="AO47">
            <v>9060610.15</v>
          </cell>
          <cell r="AP47">
            <v>0</v>
          </cell>
        </row>
        <row r="48">
          <cell r="A48">
            <v>46</v>
          </cell>
          <cell r="AM48">
            <v>390293.48</v>
          </cell>
          <cell r="AN48">
            <v>579912.4</v>
          </cell>
          <cell r="AO48">
            <v>304190.01</v>
          </cell>
          <cell r="AP48">
            <v>463449.55</v>
          </cell>
        </row>
        <row r="49">
          <cell r="A49">
            <v>47</v>
          </cell>
          <cell r="AM49">
            <v>293600.7</v>
          </cell>
          <cell r="AN49">
            <v>176471.24</v>
          </cell>
          <cell r="AO49">
            <v>143999.86</v>
          </cell>
          <cell r="AP49">
            <v>352686.91000000003</v>
          </cell>
        </row>
        <row r="50">
          <cell r="A50">
            <v>48</v>
          </cell>
          <cell r="AM50">
            <v>30041.38</v>
          </cell>
          <cell r="AN50">
            <v>60972.3</v>
          </cell>
          <cell r="AO50">
            <v>79845.86</v>
          </cell>
          <cell r="AP50">
            <v>125584.29000000001</v>
          </cell>
        </row>
        <row r="51">
          <cell r="A51">
            <v>49</v>
          </cell>
          <cell r="AM51">
            <v>1098818.97</v>
          </cell>
          <cell r="AN51">
            <v>1177055.35</v>
          </cell>
          <cell r="AO51">
            <v>1030488.02</v>
          </cell>
          <cell r="AP51">
            <v>1409417.12</v>
          </cell>
        </row>
        <row r="52">
          <cell r="A52">
            <v>50</v>
          </cell>
          <cell r="AM52">
            <v>35648.55</v>
          </cell>
          <cell r="AN52">
            <v>41854.74</v>
          </cell>
          <cell r="AO52">
            <v>119846.18</v>
          </cell>
          <cell r="AP52">
            <v>177498.89</v>
          </cell>
        </row>
        <row r="53">
          <cell r="A53">
            <v>51</v>
          </cell>
          <cell r="AM53">
            <v>1540577.55</v>
          </cell>
          <cell r="AN53">
            <v>1591017.84</v>
          </cell>
          <cell r="AO53">
            <v>1259544.88</v>
          </cell>
          <cell r="AP53">
            <v>1473590.7</v>
          </cell>
        </row>
        <row r="54">
          <cell r="A54">
            <v>52</v>
          </cell>
          <cell r="AM54">
            <v>173228.57</v>
          </cell>
          <cell r="AN54">
            <v>219885.16999999998</v>
          </cell>
          <cell r="AO54">
            <v>216220.99</v>
          </cell>
          <cell r="AP54">
            <v>224976.79</v>
          </cell>
        </row>
        <row r="55">
          <cell r="A55">
            <v>53</v>
          </cell>
          <cell r="AM55">
            <v>1424629.4</v>
          </cell>
          <cell r="AN55">
            <v>1555353.7</v>
          </cell>
          <cell r="AO55">
            <v>902821.09</v>
          </cell>
          <cell r="AP55">
            <v>1341300.24</v>
          </cell>
        </row>
        <row r="56">
          <cell r="A56">
            <v>54</v>
          </cell>
          <cell r="AM56">
            <v>73050.35</v>
          </cell>
          <cell r="AN56">
            <v>42965.3</v>
          </cell>
          <cell r="AO56">
            <v>109621</v>
          </cell>
          <cell r="AP56">
            <v>308077.39</v>
          </cell>
        </row>
        <row r="57">
          <cell r="A57">
            <v>55</v>
          </cell>
          <cell r="AM57">
            <v>4441862.44</v>
          </cell>
          <cell r="AN57">
            <v>4812791.14</v>
          </cell>
          <cell r="AO57">
            <v>6501711.31</v>
          </cell>
          <cell r="AP57">
            <v>5022112.6</v>
          </cell>
        </row>
        <row r="58">
          <cell r="A58">
            <v>56</v>
          </cell>
          <cell r="AM58">
            <v>1118223.19</v>
          </cell>
          <cell r="AN58">
            <v>983055.22</v>
          </cell>
          <cell r="AO58">
            <v>1241133.4</v>
          </cell>
          <cell r="AP58">
            <v>944374.84</v>
          </cell>
        </row>
        <row r="59">
          <cell r="A59">
            <v>57</v>
          </cell>
          <cell r="AM59">
            <v>26838.12</v>
          </cell>
          <cell r="AN59">
            <v>0</v>
          </cell>
          <cell r="AO59">
            <v>9727.22</v>
          </cell>
          <cell r="AP59">
            <v>179080.89</v>
          </cell>
        </row>
        <row r="60">
          <cell r="A60">
            <v>58</v>
          </cell>
          <cell r="AM60">
            <v>402198.98</v>
          </cell>
          <cell r="AN60">
            <v>725210.96</v>
          </cell>
          <cell r="AO60">
            <v>506164.27</v>
          </cell>
          <cell r="AP60">
            <v>1138097.96</v>
          </cell>
        </row>
        <row r="61">
          <cell r="A61">
            <v>59</v>
          </cell>
          <cell r="AM61">
            <v>2436778.75</v>
          </cell>
          <cell r="AN61">
            <v>2251629.13</v>
          </cell>
          <cell r="AO61">
            <v>1758338.32</v>
          </cell>
          <cell r="AP61">
            <v>3417502.59</v>
          </cell>
        </row>
        <row r="62">
          <cell r="A62">
            <v>60</v>
          </cell>
          <cell r="AM62">
            <v>31732.79</v>
          </cell>
          <cell r="AN62">
            <v>92984.08</v>
          </cell>
          <cell r="AO62">
            <v>39396.38</v>
          </cell>
          <cell r="AP62">
            <v>20521.24</v>
          </cell>
        </row>
        <row r="63">
          <cell r="A63">
            <v>61</v>
          </cell>
          <cell r="AM63">
            <v>988148.88</v>
          </cell>
          <cell r="AN63">
            <v>1054109.33</v>
          </cell>
          <cell r="AO63">
            <v>1922402.34</v>
          </cell>
          <cell r="AP63">
            <v>1490027.24</v>
          </cell>
        </row>
        <row r="64">
          <cell r="A64">
            <v>62</v>
          </cell>
          <cell r="AM64">
            <v>220265.44</v>
          </cell>
          <cell r="AN64">
            <v>252683.54</v>
          </cell>
          <cell r="AO64">
            <v>304813.59</v>
          </cell>
          <cell r="AP64">
            <v>324211.27</v>
          </cell>
        </row>
        <row r="65">
          <cell r="A65">
            <v>63</v>
          </cell>
          <cell r="AM65">
            <v>2421814.97</v>
          </cell>
          <cell r="AN65">
            <v>2856201.2</v>
          </cell>
          <cell r="AO65">
            <v>3623877.3</v>
          </cell>
          <cell r="AP65">
            <v>4249828.58</v>
          </cell>
        </row>
        <row r="66">
          <cell r="A66">
            <v>64</v>
          </cell>
          <cell r="AM66">
            <v>2333592.66</v>
          </cell>
          <cell r="AN66">
            <v>2843539.72</v>
          </cell>
          <cell r="AO66">
            <v>2294917.39</v>
          </cell>
          <cell r="AP66">
            <v>2436208.62</v>
          </cell>
        </row>
        <row r="67">
          <cell r="A67">
            <v>65</v>
          </cell>
          <cell r="AM67">
            <v>768340.2</v>
          </cell>
          <cell r="AN67">
            <v>699694.98</v>
          </cell>
          <cell r="AO67">
            <v>647083.56</v>
          </cell>
          <cell r="AP67">
            <v>1426666.23</v>
          </cell>
        </row>
        <row r="68">
          <cell r="A68">
            <v>66</v>
          </cell>
          <cell r="AM68">
            <v>59580.77</v>
          </cell>
          <cell r="AN68">
            <v>68489.5</v>
          </cell>
          <cell r="AO68">
            <v>137319.03</v>
          </cell>
          <cell r="AP68">
            <v>175504.74</v>
          </cell>
        </row>
        <row r="69">
          <cell r="A69">
            <v>67</v>
          </cell>
          <cell r="AM69">
            <v>6233793.15</v>
          </cell>
          <cell r="AN69">
            <v>6023519.17</v>
          </cell>
          <cell r="AO69">
            <v>7378166.92</v>
          </cell>
          <cell r="AP69">
            <v>6940451.99</v>
          </cell>
        </row>
        <row r="70">
          <cell r="A70">
            <v>68</v>
          </cell>
          <cell r="AM70">
            <v>50400.07</v>
          </cell>
          <cell r="AN70">
            <v>60914.59</v>
          </cell>
          <cell r="AO70">
            <v>105685.68</v>
          </cell>
          <cell r="AP70">
            <v>149784.02</v>
          </cell>
        </row>
        <row r="71">
          <cell r="A71">
            <v>69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70</v>
          </cell>
          <cell r="AM72">
            <v>177880.87</v>
          </cell>
          <cell r="AN72">
            <v>109307.37</v>
          </cell>
          <cell r="AO72">
            <v>347306.03</v>
          </cell>
          <cell r="AP72">
            <v>255319.98</v>
          </cell>
        </row>
        <row r="73">
          <cell r="A73">
            <v>71</v>
          </cell>
          <cell r="AM73">
            <v>2900416.59</v>
          </cell>
          <cell r="AN73">
            <v>4160313.39</v>
          </cell>
          <cell r="AO73">
            <v>2874699.16</v>
          </cell>
          <cell r="AP73">
            <v>4899519.45</v>
          </cell>
        </row>
        <row r="74">
          <cell r="A74">
            <v>72</v>
          </cell>
          <cell r="AM74">
            <v>2298971.58</v>
          </cell>
          <cell r="AN74">
            <v>1861059.66</v>
          </cell>
          <cell r="AO74">
            <v>2036529.81</v>
          </cell>
          <cell r="AP74">
            <v>2203822.45</v>
          </cell>
        </row>
        <row r="75">
          <cell r="A75">
            <v>73</v>
          </cell>
          <cell r="AM75">
            <v>1825702.81</v>
          </cell>
          <cell r="AN75">
            <v>1736485.35</v>
          </cell>
          <cell r="AO75">
            <v>2022628.14</v>
          </cell>
          <cell r="AP75">
            <v>2180801.29</v>
          </cell>
        </row>
        <row r="76">
          <cell r="A76">
            <v>74</v>
          </cell>
          <cell r="AM76">
            <v>2962919.26</v>
          </cell>
          <cell r="AN76">
            <v>3393907.38</v>
          </cell>
          <cell r="AO76">
            <v>4281243.92</v>
          </cell>
          <cell r="AP76">
            <v>5126655.03</v>
          </cell>
        </row>
        <row r="77">
          <cell r="A77">
            <v>75</v>
          </cell>
          <cell r="AM77">
            <v>744345.66</v>
          </cell>
          <cell r="AN77">
            <v>654632.05</v>
          </cell>
          <cell r="AO77">
            <v>764972.81</v>
          </cell>
          <cell r="AP77">
            <v>558948.89</v>
          </cell>
        </row>
        <row r="78">
          <cell r="A78">
            <v>76</v>
          </cell>
          <cell r="AM78">
            <v>1982798.78</v>
          </cell>
          <cell r="AN78">
            <v>2198366.08</v>
          </cell>
          <cell r="AO78">
            <v>1618115.98</v>
          </cell>
          <cell r="AP78">
            <v>0</v>
          </cell>
        </row>
        <row r="79">
          <cell r="A79">
            <v>77</v>
          </cell>
          <cell r="AM79">
            <v>1276241.74</v>
          </cell>
          <cell r="AN79">
            <v>1493950.7</v>
          </cell>
          <cell r="AO79">
            <v>1913399.36</v>
          </cell>
          <cell r="AP79">
            <v>2929269.45</v>
          </cell>
        </row>
        <row r="80">
          <cell r="A80">
            <v>78</v>
          </cell>
          <cell r="AM80">
            <v>228577.15</v>
          </cell>
          <cell r="AN80">
            <v>262326.96</v>
          </cell>
          <cell r="AO80">
            <v>174541.41999999998</v>
          </cell>
          <cell r="AP80">
            <v>464593.16000000003</v>
          </cell>
        </row>
        <row r="81">
          <cell r="A81">
            <v>79</v>
          </cell>
          <cell r="AM81">
            <v>3883095.22</v>
          </cell>
          <cell r="AN81">
            <v>4935199.62</v>
          </cell>
          <cell r="AO81">
            <v>4434440.69</v>
          </cell>
          <cell r="AP81">
            <v>5813243.01</v>
          </cell>
        </row>
        <row r="82">
          <cell r="A82">
            <v>80</v>
          </cell>
          <cell r="AM82">
            <v>1958205.32</v>
          </cell>
          <cell r="AN82">
            <v>1914479.43</v>
          </cell>
          <cell r="AO82">
            <v>2368484.19</v>
          </cell>
          <cell r="AP82">
            <v>2639211.48</v>
          </cell>
        </row>
        <row r="83">
          <cell r="A83">
            <v>81</v>
          </cell>
          <cell r="AM83">
            <v>1598559.7</v>
          </cell>
          <cell r="AN83">
            <v>2009144.85</v>
          </cell>
          <cell r="AO83">
            <v>2286548.7</v>
          </cell>
          <cell r="AP83">
            <v>2639822.91</v>
          </cell>
        </row>
        <row r="84">
          <cell r="A84">
            <v>82</v>
          </cell>
          <cell r="AM84">
            <v>445023</v>
          </cell>
          <cell r="AN84">
            <v>455832.37</v>
          </cell>
          <cell r="AO84">
            <v>539928.94</v>
          </cell>
          <cell r="AP84">
            <v>908970.21</v>
          </cell>
        </row>
        <row r="85">
          <cell r="A85">
            <v>83</v>
          </cell>
          <cell r="AM85">
            <v>2339118.56</v>
          </cell>
          <cell r="AN85">
            <v>2536402.52</v>
          </cell>
          <cell r="AO85">
            <v>2507690.12</v>
          </cell>
          <cell r="AP85">
            <v>3337204.47</v>
          </cell>
        </row>
        <row r="86">
          <cell r="A86">
            <v>84</v>
          </cell>
          <cell r="AM86">
            <v>2150388.03</v>
          </cell>
          <cell r="AN86">
            <v>1645354.44</v>
          </cell>
          <cell r="AO86">
            <v>2042114.49</v>
          </cell>
          <cell r="AP86">
            <v>1954874.57</v>
          </cell>
        </row>
        <row r="87">
          <cell r="A87">
            <v>85</v>
          </cell>
          <cell r="AM87">
            <v>54424.06</v>
          </cell>
          <cell r="AN87">
            <v>39351.67</v>
          </cell>
          <cell r="AO87">
            <v>33762.88</v>
          </cell>
          <cell r="AP87">
            <v>41857.42</v>
          </cell>
        </row>
        <row r="88">
          <cell r="A88">
            <v>86</v>
          </cell>
          <cell r="AM88">
            <v>12404.53</v>
          </cell>
          <cell r="AN88">
            <v>46504.57</v>
          </cell>
          <cell r="AO88">
            <v>48518.51</v>
          </cell>
          <cell r="AP88">
            <v>66383.94</v>
          </cell>
        </row>
        <row r="89">
          <cell r="A89">
            <v>87</v>
          </cell>
          <cell r="AM89">
            <v>20475.59</v>
          </cell>
          <cell r="AN89">
            <v>19209.09</v>
          </cell>
          <cell r="AO89">
            <v>57426.41</v>
          </cell>
          <cell r="AP89">
            <v>97726.49</v>
          </cell>
        </row>
        <row r="90">
          <cell r="A90">
            <v>88</v>
          </cell>
          <cell r="AM90">
            <v>26944.58</v>
          </cell>
          <cell r="AN90">
            <v>41237.31</v>
          </cell>
          <cell r="AO90">
            <v>114525.19</v>
          </cell>
          <cell r="AP90">
            <v>51644.22</v>
          </cell>
        </row>
        <row r="91">
          <cell r="A91">
            <v>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</sheetData>
      <sheetData sheetId="2">
        <row r="1">
          <cell r="A1" t="str">
            <v>Kodea</v>
          </cell>
          <cell r="AM1">
            <v>2022</v>
          </cell>
        </row>
        <row r="2">
          <cell r="AM2">
            <v>1</v>
          </cell>
          <cell r="AN2">
            <v>2</v>
          </cell>
          <cell r="AO2">
            <v>3</v>
          </cell>
          <cell r="AP2">
            <v>4</v>
          </cell>
        </row>
        <row r="3">
          <cell r="A3">
            <v>1</v>
          </cell>
          <cell r="AM3">
            <v>16</v>
          </cell>
          <cell r="AN3">
            <v>19.7252</v>
          </cell>
          <cell r="AO3">
            <v>16</v>
          </cell>
          <cell r="AP3">
            <v>4.3263</v>
          </cell>
        </row>
        <row r="4">
          <cell r="A4">
            <v>2</v>
          </cell>
          <cell r="AM4">
            <v>0</v>
          </cell>
          <cell r="AN4">
            <v>15</v>
          </cell>
          <cell r="AO4">
            <v>5.9417</v>
          </cell>
          <cell r="AP4">
            <v>0.6889</v>
          </cell>
        </row>
        <row r="5">
          <cell r="A5">
            <v>3</v>
          </cell>
          <cell r="AM5">
            <v>89</v>
          </cell>
          <cell r="AN5">
            <v>165.3382</v>
          </cell>
          <cell r="AO5">
            <v>8.9793</v>
          </cell>
          <cell r="AP5">
            <v>0</v>
          </cell>
        </row>
        <row r="6">
          <cell r="A6">
            <v>4</v>
          </cell>
          <cell r="AM6">
            <v>11.7289</v>
          </cell>
          <cell r="AN6">
            <v>21.0147</v>
          </cell>
          <cell r="AO6">
            <v>9.231</v>
          </cell>
          <cell r="AP6">
            <v>14.0143</v>
          </cell>
        </row>
        <row r="7">
          <cell r="A7">
            <v>5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A8">
            <v>6</v>
          </cell>
          <cell r="AM8">
            <v>0</v>
          </cell>
          <cell r="AN8">
            <v>8</v>
          </cell>
          <cell r="AO8">
            <v>0</v>
          </cell>
          <cell r="AP8">
            <v>0.1657</v>
          </cell>
        </row>
        <row r="9">
          <cell r="A9">
            <v>7</v>
          </cell>
          <cell r="AM9">
            <v>281.8414</v>
          </cell>
          <cell r="AN9">
            <v>372.8414</v>
          </cell>
          <cell r="AO9">
            <v>464.8414</v>
          </cell>
          <cell r="AP9">
            <v>0</v>
          </cell>
        </row>
        <row r="10">
          <cell r="A10">
            <v>8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>
            <v>9</v>
          </cell>
          <cell r="AM11">
            <v>21.1491</v>
          </cell>
          <cell r="AN11">
            <v>0</v>
          </cell>
          <cell r="AO11">
            <v>0</v>
          </cell>
          <cell r="AP11">
            <v>1.2271</v>
          </cell>
        </row>
        <row r="12">
          <cell r="A12">
            <v>10</v>
          </cell>
          <cell r="AM12">
            <v>79.2726</v>
          </cell>
          <cell r="AN12">
            <v>7</v>
          </cell>
          <cell r="AO12">
            <v>13.9811</v>
          </cell>
          <cell r="AP12">
            <v>46</v>
          </cell>
        </row>
        <row r="13">
          <cell r="A13">
            <v>11</v>
          </cell>
          <cell r="AM13">
            <v>138.7279</v>
          </cell>
          <cell r="AN13">
            <v>15.1748</v>
          </cell>
          <cell r="AO13">
            <v>230.0118</v>
          </cell>
          <cell r="AP13">
            <v>6.8497</v>
          </cell>
        </row>
        <row r="14">
          <cell r="A14">
            <v>12</v>
          </cell>
          <cell r="AM14">
            <v>24.2573</v>
          </cell>
          <cell r="AN14">
            <v>10.4034</v>
          </cell>
          <cell r="AO14">
            <v>40.1681</v>
          </cell>
          <cell r="AP14">
            <v>0.2088</v>
          </cell>
        </row>
        <row r="15">
          <cell r="A15">
            <v>13</v>
          </cell>
          <cell r="AM15">
            <v>0.6616</v>
          </cell>
          <cell r="AN15">
            <v>13</v>
          </cell>
          <cell r="AO15">
            <v>0.626</v>
          </cell>
          <cell r="AP15">
            <v>0.3414</v>
          </cell>
        </row>
        <row r="16">
          <cell r="A16">
            <v>14</v>
          </cell>
          <cell r="AM16">
            <v>19.2655</v>
          </cell>
          <cell r="AN16">
            <v>0</v>
          </cell>
          <cell r="AO16">
            <v>1.4569</v>
          </cell>
          <cell r="AP16">
            <v>0.3185</v>
          </cell>
        </row>
        <row r="17">
          <cell r="A17">
            <v>15</v>
          </cell>
          <cell r="AM17">
            <v>0</v>
          </cell>
          <cell r="AN17">
            <v>0</v>
          </cell>
          <cell r="AO17">
            <v>0</v>
          </cell>
          <cell r="AP17">
            <v>1</v>
          </cell>
        </row>
        <row r="18">
          <cell r="A18">
            <v>16</v>
          </cell>
          <cell r="AM18">
            <v>127.4184</v>
          </cell>
          <cell r="AN18">
            <v>28.7806</v>
          </cell>
          <cell r="AO18">
            <v>69.9248</v>
          </cell>
          <cell r="AP18">
            <v>3.3395</v>
          </cell>
        </row>
        <row r="19">
          <cell r="A19">
            <v>17</v>
          </cell>
          <cell r="AM19">
            <v>0</v>
          </cell>
          <cell r="AN19">
            <v>0</v>
          </cell>
          <cell r="AO19">
            <v>0</v>
          </cell>
          <cell r="AP19">
            <v>0.6788</v>
          </cell>
        </row>
        <row r="20">
          <cell r="A20">
            <v>18</v>
          </cell>
          <cell r="AM20">
            <v>0.5239</v>
          </cell>
          <cell r="AN20">
            <v>15.623</v>
          </cell>
          <cell r="AO20">
            <v>0.4215</v>
          </cell>
          <cell r="AP20">
            <v>0.2651</v>
          </cell>
        </row>
        <row r="21">
          <cell r="A21">
            <v>19</v>
          </cell>
          <cell r="AM21">
            <v>32.3478</v>
          </cell>
          <cell r="AN21">
            <v>11.4838</v>
          </cell>
          <cell r="AO21">
            <v>1.3931</v>
          </cell>
          <cell r="AP21">
            <v>3.721</v>
          </cell>
        </row>
        <row r="22">
          <cell r="A22">
            <v>20</v>
          </cell>
          <cell r="AM22">
            <v>8.9116</v>
          </cell>
          <cell r="AN22">
            <v>41.3023</v>
          </cell>
          <cell r="AO22">
            <v>20.5025</v>
          </cell>
          <cell r="AP22">
            <v>7.1721</v>
          </cell>
        </row>
        <row r="23">
          <cell r="A23">
            <v>21</v>
          </cell>
          <cell r="AM23">
            <v>23</v>
          </cell>
          <cell r="AN23">
            <v>0</v>
          </cell>
          <cell r="AO23">
            <v>56.6987</v>
          </cell>
          <cell r="AP23">
            <v>0</v>
          </cell>
        </row>
        <row r="24">
          <cell r="A24">
            <v>22</v>
          </cell>
          <cell r="AM24">
            <v>0.6507</v>
          </cell>
          <cell r="AN24">
            <v>0.5099</v>
          </cell>
          <cell r="AO24">
            <v>0.1297</v>
          </cell>
          <cell r="AP24">
            <v>1.2279</v>
          </cell>
        </row>
        <row r="25">
          <cell r="A25">
            <v>23</v>
          </cell>
          <cell r="AM25">
            <v>12.1844</v>
          </cell>
          <cell r="AN25">
            <v>203.6373</v>
          </cell>
          <cell r="AO25">
            <v>125.7912</v>
          </cell>
          <cell r="AP25">
            <v>39.4338</v>
          </cell>
        </row>
        <row r="26">
          <cell r="A26">
            <v>24</v>
          </cell>
          <cell r="AM26">
            <v>1.0028</v>
          </cell>
          <cell r="AN26">
            <v>173.8789</v>
          </cell>
          <cell r="AO26">
            <v>2.6608</v>
          </cell>
          <cell r="AP26">
            <v>259.88</v>
          </cell>
        </row>
        <row r="27">
          <cell r="A27">
            <v>25</v>
          </cell>
          <cell r="AM27">
            <v>6.1898</v>
          </cell>
          <cell r="AN27">
            <v>1.1738</v>
          </cell>
          <cell r="AO27">
            <v>13.5777</v>
          </cell>
          <cell r="AP27">
            <v>9.4795</v>
          </cell>
        </row>
        <row r="28">
          <cell r="A28">
            <v>26</v>
          </cell>
          <cell r="AM28">
            <v>93.9962</v>
          </cell>
          <cell r="AN28">
            <v>67.6575</v>
          </cell>
          <cell r="AO28">
            <v>152.674</v>
          </cell>
          <cell r="AP28">
            <v>0</v>
          </cell>
        </row>
        <row r="29">
          <cell r="A29">
            <v>27</v>
          </cell>
          <cell r="AM29">
            <v>7.7789</v>
          </cell>
          <cell r="AN29">
            <v>211.8179</v>
          </cell>
          <cell r="AO29">
            <v>328.6629</v>
          </cell>
          <cell r="AP29">
            <v>6.6226</v>
          </cell>
        </row>
        <row r="30">
          <cell r="A30">
            <v>28</v>
          </cell>
          <cell r="AM30">
            <v>74.5313</v>
          </cell>
          <cell r="AN30">
            <v>92.7898</v>
          </cell>
          <cell r="AO30">
            <v>27.7641</v>
          </cell>
          <cell r="AP30">
            <v>0</v>
          </cell>
        </row>
        <row r="31">
          <cell r="A31">
            <v>29</v>
          </cell>
          <cell r="AM31">
            <v>32.1735</v>
          </cell>
          <cell r="AN31">
            <v>6</v>
          </cell>
          <cell r="AO31">
            <v>24.6422</v>
          </cell>
          <cell r="AP31">
            <v>0.3847</v>
          </cell>
        </row>
        <row r="32">
          <cell r="A32">
            <v>30</v>
          </cell>
          <cell r="AM32">
            <v>19.1549</v>
          </cell>
          <cell r="AN32">
            <v>7.5573</v>
          </cell>
          <cell r="AO32">
            <v>7.1927</v>
          </cell>
          <cell r="AP32">
            <v>7.155</v>
          </cell>
        </row>
        <row r="33">
          <cell r="A33">
            <v>31</v>
          </cell>
          <cell r="AM33">
            <v>0</v>
          </cell>
          <cell r="AN33">
            <v>0</v>
          </cell>
          <cell r="AO33">
            <v>30</v>
          </cell>
          <cell r="AP33">
            <v>65</v>
          </cell>
        </row>
        <row r="34">
          <cell r="A34">
            <v>32</v>
          </cell>
          <cell r="AM34">
            <v>14.7014</v>
          </cell>
          <cell r="AN34">
            <v>38.5703</v>
          </cell>
          <cell r="AO34">
            <v>23.7113</v>
          </cell>
          <cell r="AP34">
            <v>33.2826</v>
          </cell>
        </row>
        <row r="35">
          <cell r="A35">
            <v>33</v>
          </cell>
          <cell r="AM35">
            <v>117.3032</v>
          </cell>
          <cell r="AN35">
            <v>31.8444</v>
          </cell>
          <cell r="AO35">
            <v>20.8464</v>
          </cell>
          <cell r="AP35">
            <v>28.621</v>
          </cell>
        </row>
        <row r="36">
          <cell r="A36">
            <v>34</v>
          </cell>
          <cell r="AM36">
            <v>10.5023</v>
          </cell>
          <cell r="AN36">
            <v>7.1536</v>
          </cell>
          <cell r="AO36">
            <v>2.917</v>
          </cell>
          <cell r="AP36">
            <v>0.1169</v>
          </cell>
        </row>
        <row r="37">
          <cell r="A37">
            <v>35</v>
          </cell>
          <cell r="AM37">
            <v>17.8075</v>
          </cell>
          <cell r="AN37">
            <v>81.0984</v>
          </cell>
          <cell r="AO37">
            <v>112.5986</v>
          </cell>
          <cell r="AP37">
            <v>13.5351</v>
          </cell>
        </row>
        <row r="38">
          <cell r="A38">
            <v>36</v>
          </cell>
          <cell r="AM38">
            <v>414.7051</v>
          </cell>
          <cell r="AN38">
            <v>604.0942</v>
          </cell>
          <cell r="AO38">
            <v>768.888</v>
          </cell>
          <cell r="AP38">
            <v>70.5091</v>
          </cell>
        </row>
        <row r="39">
          <cell r="A39">
            <v>37</v>
          </cell>
          <cell r="AM39">
            <v>89</v>
          </cell>
          <cell r="AN39">
            <v>0</v>
          </cell>
          <cell r="AO39">
            <v>0</v>
          </cell>
          <cell r="AP39">
            <v>0</v>
          </cell>
        </row>
        <row r="40">
          <cell r="A40">
            <v>38</v>
          </cell>
          <cell r="AM40">
            <v>583.2209</v>
          </cell>
          <cell r="AN40">
            <v>23</v>
          </cell>
          <cell r="AO40">
            <v>0</v>
          </cell>
          <cell r="AP40">
            <v>14.8903</v>
          </cell>
        </row>
        <row r="41">
          <cell r="A41">
            <v>39</v>
          </cell>
          <cell r="AM41">
            <v>277.9738</v>
          </cell>
          <cell r="AN41">
            <v>96.0289</v>
          </cell>
          <cell r="AO41">
            <v>125.6232</v>
          </cell>
          <cell r="AP41">
            <v>10.6677</v>
          </cell>
        </row>
        <row r="42">
          <cell r="A42">
            <v>40</v>
          </cell>
          <cell r="AM42">
            <v>9.1732</v>
          </cell>
          <cell r="AN42">
            <v>62.6711</v>
          </cell>
          <cell r="AO42">
            <v>2.6478</v>
          </cell>
          <cell r="AP42">
            <v>1.0279</v>
          </cell>
        </row>
        <row r="43">
          <cell r="A43">
            <v>41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A44">
            <v>42</v>
          </cell>
          <cell r="AM44">
            <v>0</v>
          </cell>
          <cell r="AN44">
            <v>0</v>
          </cell>
          <cell r="AO44">
            <v>14</v>
          </cell>
          <cell r="AP44">
            <v>16</v>
          </cell>
        </row>
        <row r="45">
          <cell r="A45">
            <v>43</v>
          </cell>
          <cell r="AM45">
            <v>128.8762</v>
          </cell>
          <cell r="AN45">
            <v>124.1643</v>
          </cell>
          <cell r="AO45">
            <v>568.5403</v>
          </cell>
          <cell r="AP45">
            <v>39.5389</v>
          </cell>
        </row>
        <row r="46">
          <cell r="A46">
            <v>44</v>
          </cell>
          <cell r="AM46">
            <v>20.5405</v>
          </cell>
          <cell r="AN46">
            <v>17.9033</v>
          </cell>
          <cell r="AO46">
            <v>20.0357</v>
          </cell>
          <cell r="AP46">
            <v>7.4008</v>
          </cell>
        </row>
        <row r="47">
          <cell r="A47">
            <v>45</v>
          </cell>
          <cell r="AM47">
            <v>3.5987</v>
          </cell>
          <cell r="AN47">
            <v>70.6863</v>
          </cell>
          <cell r="AO47">
            <v>302.2923</v>
          </cell>
          <cell r="AP47">
            <v>0</v>
          </cell>
        </row>
        <row r="48">
          <cell r="A48">
            <v>46</v>
          </cell>
          <cell r="AM48">
            <v>10.8372</v>
          </cell>
          <cell r="AN48">
            <v>13.0777</v>
          </cell>
          <cell r="AO48">
            <v>2</v>
          </cell>
          <cell r="AP48">
            <v>0.1442</v>
          </cell>
        </row>
        <row r="49">
          <cell r="A49">
            <v>47</v>
          </cell>
          <cell r="AM49">
            <v>23.2836</v>
          </cell>
          <cell r="AN49">
            <v>17.6571</v>
          </cell>
          <cell r="AO49">
            <v>0</v>
          </cell>
          <cell r="AP49">
            <v>0.1854</v>
          </cell>
        </row>
        <row r="50">
          <cell r="A50">
            <v>48</v>
          </cell>
          <cell r="AM50">
            <v>2</v>
          </cell>
          <cell r="AN50">
            <v>0.0006</v>
          </cell>
          <cell r="AO50">
            <v>3.6477</v>
          </cell>
          <cell r="AP50">
            <v>0.0029</v>
          </cell>
        </row>
        <row r="51">
          <cell r="A51">
            <v>49</v>
          </cell>
          <cell r="AM51">
            <v>78.165</v>
          </cell>
          <cell r="AN51">
            <v>183.9171</v>
          </cell>
          <cell r="AO51">
            <v>74.7731</v>
          </cell>
          <cell r="AP51">
            <v>4.1577</v>
          </cell>
        </row>
        <row r="52">
          <cell r="A52">
            <v>50</v>
          </cell>
          <cell r="AM52">
            <v>17.0451</v>
          </cell>
          <cell r="AN52">
            <v>21.0721</v>
          </cell>
          <cell r="AO52">
            <v>8.3393</v>
          </cell>
          <cell r="AP52">
            <v>2.071</v>
          </cell>
        </row>
        <row r="53">
          <cell r="A53">
            <v>51</v>
          </cell>
          <cell r="AM53">
            <v>5.08</v>
          </cell>
          <cell r="AN53">
            <v>0</v>
          </cell>
          <cell r="AO53">
            <v>0.45</v>
          </cell>
          <cell r="AP53">
            <v>17.5</v>
          </cell>
        </row>
        <row r="54">
          <cell r="A54">
            <v>52</v>
          </cell>
          <cell r="AM54">
            <v>1.9502</v>
          </cell>
          <cell r="AN54">
            <v>31</v>
          </cell>
          <cell r="AO54">
            <v>0</v>
          </cell>
          <cell r="AP54">
            <v>2.4151</v>
          </cell>
        </row>
        <row r="55">
          <cell r="A55">
            <v>53</v>
          </cell>
          <cell r="AM55">
            <v>7.4986</v>
          </cell>
          <cell r="AN55">
            <v>14.5989</v>
          </cell>
          <cell r="AO55">
            <v>2.2996</v>
          </cell>
          <cell r="AP55">
            <v>1.4317</v>
          </cell>
        </row>
        <row r="56">
          <cell r="A56">
            <v>54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</row>
        <row r="57">
          <cell r="A57">
            <v>55</v>
          </cell>
          <cell r="AM57">
            <v>0.9853</v>
          </cell>
          <cell r="AN57">
            <v>7.0598</v>
          </cell>
          <cell r="AO57">
            <v>649.6925</v>
          </cell>
          <cell r="AP57">
            <v>14.6913</v>
          </cell>
        </row>
        <row r="58">
          <cell r="A58">
            <v>56</v>
          </cell>
          <cell r="AM58">
            <v>0</v>
          </cell>
          <cell r="AN58">
            <v>0</v>
          </cell>
          <cell r="AO58">
            <v>1.9981</v>
          </cell>
          <cell r="AP58">
            <v>2.822</v>
          </cell>
        </row>
        <row r="59">
          <cell r="A59">
            <v>57</v>
          </cell>
          <cell r="AM59">
            <v>0</v>
          </cell>
          <cell r="AN59">
            <v>46.8613</v>
          </cell>
          <cell r="AO59">
            <v>54.4037</v>
          </cell>
          <cell r="AP59">
            <v>6.3871</v>
          </cell>
        </row>
        <row r="60">
          <cell r="A60">
            <v>58</v>
          </cell>
          <cell r="AM60">
            <v>2.2954</v>
          </cell>
          <cell r="AN60">
            <v>1.7864</v>
          </cell>
          <cell r="AO60">
            <v>4.4844</v>
          </cell>
          <cell r="AP60">
            <v>3.5219</v>
          </cell>
        </row>
        <row r="61">
          <cell r="A61">
            <v>59</v>
          </cell>
          <cell r="AM61">
            <v>15.7285</v>
          </cell>
          <cell r="AN61">
            <v>57.949</v>
          </cell>
          <cell r="AO61">
            <v>55.9721</v>
          </cell>
          <cell r="AP61">
            <v>0.1359</v>
          </cell>
        </row>
        <row r="62">
          <cell r="A62">
            <v>60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63">
            <v>61</v>
          </cell>
          <cell r="AM63">
            <v>28.9282</v>
          </cell>
          <cell r="AN63">
            <v>13.7358</v>
          </cell>
          <cell r="AO63">
            <v>122.99</v>
          </cell>
          <cell r="AP63">
            <v>0.7799</v>
          </cell>
        </row>
        <row r="64">
          <cell r="A64">
            <v>62</v>
          </cell>
          <cell r="AM64">
            <v>49.1807</v>
          </cell>
          <cell r="AN64">
            <v>133</v>
          </cell>
          <cell r="AO64">
            <v>165.3513</v>
          </cell>
          <cell r="AP64">
            <v>1.5096</v>
          </cell>
        </row>
        <row r="65">
          <cell r="A65">
            <v>63</v>
          </cell>
          <cell r="AM65">
            <v>0.1559</v>
          </cell>
          <cell r="AN65">
            <v>3.411</v>
          </cell>
          <cell r="AO65">
            <v>6.0109</v>
          </cell>
          <cell r="AP65">
            <v>0.7183</v>
          </cell>
        </row>
        <row r="66">
          <cell r="A66">
            <v>64</v>
          </cell>
          <cell r="AM66">
            <v>85.6195</v>
          </cell>
          <cell r="AN66">
            <v>8.3076</v>
          </cell>
          <cell r="AO66">
            <v>15.449</v>
          </cell>
          <cell r="AP66">
            <v>2.5835</v>
          </cell>
        </row>
        <row r="67">
          <cell r="A67">
            <v>65</v>
          </cell>
          <cell r="AM67">
            <v>0</v>
          </cell>
          <cell r="AN67">
            <v>3.4095</v>
          </cell>
          <cell r="AO67">
            <v>0</v>
          </cell>
          <cell r="AP67">
            <v>0</v>
          </cell>
        </row>
        <row r="68">
          <cell r="A68">
            <v>66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69">
            <v>67</v>
          </cell>
          <cell r="AM69">
            <v>9.39</v>
          </cell>
          <cell r="AN69">
            <v>1.694</v>
          </cell>
          <cell r="AO69">
            <v>64.1931</v>
          </cell>
          <cell r="AP69">
            <v>0.8733</v>
          </cell>
        </row>
        <row r="70">
          <cell r="A70">
            <v>68</v>
          </cell>
          <cell r="AM70">
            <v>77.6551</v>
          </cell>
          <cell r="AN70">
            <v>4.1561</v>
          </cell>
          <cell r="AO70">
            <v>4.5825</v>
          </cell>
          <cell r="AP70">
            <v>127.0777</v>
          </cell>
        </row>
        <row r="71">
          <cell r="A71">
            <v>69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70</v>
          </cell>
          <cell r="AM72">
            <v>249.3343</v>
          </cell>
          <cell r="AN72">
            <v>156.9351</v>
          </cell>
          <cell r="AO72">
            <v>320.2223</v>
          </cell>
          <cell r="AP72">
            <v>394.2148</v>
          </cell>
        </row>
        <row r="73">
          <cell r="A73">
            <v>71</v>
          </cell>
          <cell r="AM73">
            <v>94.5052</v>
          </cell>
          <cell r="AN73">
            <v>1.4409</v>
          </cell>
          <cell r="AO73">
            <v>3.5036</v>
          </cell>
          <cell r="AP73">
            <v>1.3713</v>
          </cell>
        </row>
        <row r="74">
          <cell r="A74">
            <v>72</v>
          </cell>
          <cell r="AM74">
            <v>11.5255</v>
          </cell>
          <cell r="AN74">
            <v>8.6762</v>
          </cell>
          <cell r="AO74">
            <v>2.1018</v>
          </cell>
          <cell r="AP74">
            <v>0.0767</v>
          </cell>
        </row>
        <row r="75">
          <cell r="A75">
            <v>73</v>
          </cell>
          <cell r="AM75">
            <v>0</v>
          </cell>
          <cell r="AN75">
            <v>0.1791</v>
          </cell>
          <cell r="AO75">
            <v>9.0033</v>
          </cell>
          <cell r="AP75">
            <v>15.5449</v>
          </cell>
        </row>
        <row r="76">
          <cell r="A76">
            <v>74</v>
          </cell>
          <cell r="AM76">
            <v>30.6405</v>
          </cell>
          <cell r="AN76">
            <v>13.1903</v>
          </cell>
          <cell r="AO76">
            <v>9.2737</v>
          </cell>
          <cell r="AP76">
            <v>19.8565</v>
          </cell>
        </row>
        <row r="77">
          <cell r="A77">
            <v>75</v>
          </cell>
          <cell r="AM77">
            <v>0</v>
          </cell>
          <cell r="AN77">
            <v>0</v>
          </cell>
          <cell r="AO77">
            <v>1</v>
          </cell>
          <cell r="AP77">
            <v>0.0005</v>
          </cell>
        </row>
        <row r="78">
          <cell r="A78">
            <v>76</v>
          </cell>
          <cell r="AM78">
            <v>71.4527</v>
          </cell>
          <cell r="AN78">
            <v>151.4045</v>
          </cell>
          <cell r="AO78">
            <v>11.4722</v>
          </cell>
          <cell r="AP78">
            <v>0</v>
          </cell>
        </row>
        <row r="79">
          <cell r="A79">
            <v>77</v>
          </cell>
          <cell r="AM79">
            <v>13.9382</v>
          </cell>
          <cell r="AN79">
            <v>0.0509</v>
          </cell>
          <cell r="AO79">
            <v>3</v>
          </cell>
          <cell r="AP79">
            <v>0.2762</v>
          </cell>
        </row>
        <row r="80">
          <cell r="A80">
            <v>78</v>
          </cell>
          <cell r="AM80">
            <v>6.9616</v>
          </cell>
          <cell r="AN80">
            <v>5.1996</v>
          </cell>
          <cell r="AO80">
            <v>4.5784</v>
          </cell>
          <cell r="AP80">
            <v>1.3111</v>
          </cell>
        </row>
        <row r="81">
          <cell r="A81">
            <v>79</v>
          </cell>
          <cell r="AM81">
            <v>0</v>
          </cell>
          <cell r="AN81">
            <v>0</v>
          </cell>
          <cell r="AO81">
            <v>3.9714</v>
          </cell>
          <cell r="AP81">
            <v>1.3472</v>
          </cell>
        </row>
        <row r="82">
          <cell r="A82">
            <v>80</v>
          </cell>
          <cell r="AM82">
            <v>10.6552</v>
          </cell>
          <cell r="AN82">
            <v>1.5156</v>
          </cell>
          <cell r="AO82">
            <v>0.1027</v>
          </cell>
          <cell r="AP82">
            <v>1.4368</v>
          </cell>
        </row>
        <row r="83">
          <cell r="A83">
            <v>81</v>
          </cell>
          <cell r="AM83">
            <v>1.1548</v>
          </cell>
          <cell r="AN83">
            <v>38.9023</v>
          </cell>
          <cell r="AO83">
            <v>23.0257</v>
          </cell>
          <cell r="AP83">
            <v>0.7289</v>
          </cell>
        </row>
        <row r="84">
          <cell r="A84">
            <v>82</v>
          </cell>
          <cell r="AM84">
            <v>3</v>
          </cell>
          <cell r="AN84">
            <v>30</v>
          </cell>
          <cell r="AO84">
            <v>62.8103</v>
          </cell>
          <cell r="AP84">
            <v>0</v>
          </cell>
        </row>
        <row r="85">
          <cell r="A85">
            <v>83</v>
          </cell>
          <cell r="AM85">
            <v>35.7143</v>
          </cell>
          <cell r="AN85">
            <v>0</v>
          </cell>
          <cell r="AO85">
            <v>5.0096</v>
          </cell>
          <cell r="AP85">
            <v>1.5579</v>
          </cell>
        </row>
        <row r="86">
          <cell r="A86">
            <v>84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</row>
        <row r="87">
          <cell r="A87">
            <v>85</v>
          </cell>
          <cell r="AM87">
            <v>0</v>
          </cell>
          <cell r="AN87">
            <v>0</v>
          </cell>
          <cell r="AO87">
            <v>4.6341</v>
          </cell>
          <cell r="AP87">
            <v>17.311</v>
          </cell>
        </row>
        <row r="88">
          <cell r="A88">
            <v>86</v>
          </cell>
          <cell r="AM88">
            <v>89.9179</v>
          </cell>
          <cell r="AN88">
            <v>180.9402</v>
          </cell>
          <cell r="AO88">
            <v>271.6884</v>
          </cell>
          <cell r="AP88">
            <v>80.4207</v>
          </cell>
        </row>
        <row r="89">
          <cell r="A89">
            <v>87</v>
          </cell>
          <cell r="AM89">
            <v>96.1459</v>
          </cell>
          <cell r="AN89">
            <v>27.6251</v>
          </cell>
          <cell r="AO89">
            <v>5.7389</v>
          </cell>
          <cell r="AP89">
            <v>0.8656</v>
          </cell>
        </row>
        <row r="90">
          <cell r="A90">
            <v>88</v>
          </cell>
          <cell r="AM90">
            <v>4.1828</v>
          </cell>
          <cell r="AN90">
            <v>4.5403</v>
          </cell>
          <cell r="AO90">
            <v>114.0693</v>
          </cell>
          <cell r="AP90">
            <v>32.5448</v>
          </cell>
        </row>
        <row r="91">
          <cell r="A91">
            <v>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</sheetData>
      <sheetData sheetId="3">
        <row r="1">
          <cell r="A1" t="str">
            <v>Kodea</v>
          </cell>
          <cell r="AM1">
            <v>2022</v>
          </cell>
        </row>
        <row r="2">
          <cell r="AM2">
            <v>1</v>
          </cell>
          <cell r="AN2">
            <v>2</v>
          </cell>
          <cell r="AO2">
            <v>3</v>
          </cell>
          <cell r="AP2">
            <v>4</v>
          </cell>
        </row>
        <row r="3">
          <cell r="A3">
            <v>1</v>
          </cell>
          <cell r="AM3">
            <v>133.75</v>
          </cell>
          <cell r="AN3">
            <v>34021.43</v>
          </cell>
          <cell r="AO3">
            <v>1371.28</v>
          </cell>
          <cell r="AP3">
            <v>7699.8</v>
          </cell>
        </row>
        <row r="4">
          <cell r="A4">
            <v>2</v>
          </cell>
          <cell r="AM4">
            <v>0</v>
          </cell>
          <cell r="AN4">
            <v>476.18</v>
          </cell>
          <cell r="AO4">
            <v>1522.55</v>
          </cell>
          <cell r="AP4">
            <v>106627.35</v>
          </cell>
        </row>
        <row r="5">
          <cell r="A5">
            <v>3</v>
          </cell>
          <cell r="AM5">
            <v>265975.93</v>
          </cell>
          <cell r="AN5">
            <v>289626.43</v>
          </cell>
          <cell r="AO5">
            <v>296853.27</v>
          </cell>
          <cell r="AP5">
            <v>6087.25</v>
          </cell>
        </row>
        <row r="6">
          <cell r="A6">
            <v>4</v>
          </cell>
          <cell r="AM6">
            <v>855.35</v>
          </cell>
          <cell r="AN6">
            <v>1427.66</v>
          </cell>
          <cell r="AO6">
            <v>1337.35</v>
          </cell>
          <cell r="AP6">
            <v>1350.34</v>
          </cell>
        </row>
        <row r="7">
          <cell r="A7">
            <v>5</v>
          </cell>
          <cell r="AM7">
            <v>0</v>
          </cell>
          <cell r="AN7">
            <v>0</v>
          </cell>
          <cell r="AO7">
            <v>0</v>
          </cell>
          <cell r="AP7">
            <v>10166.82</v>
          </cell>
        </row>
        <row r="8">
          <cell r="A8">
            <v>6</v>
          </cell>
          <cell r="AM8">
            <v>0</v>
          </cell>
          <cell r="AN8">
            <v>82.22</v>
          </cell>
          <cell r="AO8">
            <v>0</v>
          </cell>
          <cell r="AP8">
            <v>7242.63</v>
          </cell>
        </row>
        <row r="9">
          <cell r="A9">
            <v>7</v>
          </cell>
          <cell r="AM9">
            <v>2756.8</v>
          </cell>
          <cell r="AN9">
            <v>2756.8</v>
          </cell>
          <cell r="AO9">
            <v>2756.8</v>
          </cell>
          <cell r="AP9">
            <v>0</v>
          </cell>
        </row>
        <row r="10">
          <cell r="A10">
            <v>8</v>
          </cell>
          <cell r="AM10">
            <v>0</v>
          </cell>
          <cell r="AN10">
            <v>0</v>
          </cell>
          <cell r="AO10">
            <v>0</v>
          </cell>
          <cell r="AP10">
            <v>81332.49</v>
          </cell>
        </row>
        <row r="11">
          <cell r="A11">
            <v>9</v>
          </cell>
          <cell r="AM11">
            <v>4937.21</v>
          </cell>
          <cell r="AN11">
            <v>26402.51</v>
          </cell>
          <cell r="AO11">
            <v>280</v>
          </cell>
          <cell r="AP11">
            <v>1614813.34</v>
          </cell>
        </row>
        <row r="12">
          <cell r="A12">
            <v>10</v>
          </cell>
          <cell r="AM12">
            <v>206915.55</v>
          </cell>
          <cell r="AN12">
            <v>13878.11</v>
          </cell>
          <cell r="AO12">
            <v>12404.67</v>
          </cell>
          <cell r="AP12">
            <v>50699</v>
          </cell>
        </row>
        <row r="13">
          <cell r="A13">
            <v>11</v>
          </cell>
          <cell r="AM13">
            <v>1933.21</v>
          </cell>
          <cell r="AN13">
            <v>16043.04</v>
          </cell>
          <cell r="AO13">
            <v>1369.58</v>
          </cell>
          <cell r="AP13">
            <v>56338.23</v>
          </cell>
        </row>
        <row r="14">
          <cell r="A14">
            <v>12</v>
          </cell>
          <cell r="AM14">
            <v>7182.91</v>
          </cell>
          <cell r="AN14">
            <v>25177.09</v>
          </cell>
          <cell r="AO14">
            <v>14980.43</v>
          </cell>
          <cell r="AP14">
            <v>28636.58</v>
          </cell>
        </row>
        <row r="15">
          <cell r="A15">
            <v>13</v>
          </cell>
          <cell r="AM15">
            <v>180845.06</v>
          </cell>
          <cell r="AN15">
            <v>5472.56</v>
          </cell>
          <cell r="AO15">
            <v>136298.09</v>
          </cell>
          <cell r="AP15">
            <v>596437.08</v>
          </cell>
        </row>
        <row r="16">
          <cell r="A16">
            <v>14</v>
          </cell>
          <cell r="AM16">
            <v>112258.4</v>
          </cell>
          <cell r="AN16">
            <v>2475</v>
          </cell>
          <cell r="AO16">
            <v>26371.73</v>
          </cell>
          <cell r="AP16">
            <v>253436.54</v>
          </cell>
        </row>
        <row r="17">
          <cell r="A17">
            <v>15</v>
          </cell>
          <cell r="AM17">
            <v>64928.71</v>
          </cell>
          <cell r="AN17">
            <v>52047.75</v>
          </cell>
          <cell r="AO17">
            <v>23066.73</v>
          </cell>
          <cell r="AP17">
            <v>6951.73</v>
          </cell>
        </row>
        <row r="18">
          <cell r="A18">
            <v>16</v>
          </cell>
          <cell r="AM18">
            <v>830.32</v>
          </cell>
          <cell r="AN18">
            <v>6480.32</v>
          </cell>
          <cell r="AO18">
            <v>4093.52</v>
          </cell>
          <cell r="AP18">
            <v>81546.09</v>
          </cell>
        </row>
        <row r="19">
          <cell r="A19">
            <v>17</v>
          </cell>
          <cell r="AM19">
            <v>0</v>
          </cell>
          <cell r="AN19">
            <v>0</v>
          </cell>
          <cell r="AO19">
            <v>0</v>
          </cell>
          <cell r="AP19">
            <v>222855.91</v>
          </cell>
        </row>
        <row r="20">
          <cell r="A20">
            <v>18</v>
          </cell>
          <cell r="AM20">
            <v>510335.3</v>
          </cell>
          <cell r="AN20">
            <v>174773.61</v>
          </cell>
          <cell r="AO20">
            <v>233489.97</v>
          </cell>
          <cell r="AP20">
            <v>1803832.72</v>
          </cell>
        </row>
        <row r="21">
          <cell r="A21">
            <v>19</v>
          </cell>
          <cell r="AM21">
            <v>45239.98</v>
          </cell>
          <cell r="AN21">
            <v>254740.94</v>
          </cell>
          <cell r="AO21">
            <v>537651.53</v>
          </cell>
          <cell r="AP21">
            <v>690018.62</v>
          </cell>
        </row>
        <row r="22">
          <cell r="A22">
            <v>20</v>
          </cell>
          <cell r="AM22">
            <v>17300.26</v>
          </cell>
          <cell r="AN22">
            <v>5057.18</v>
          </cell>
          <cell r="AO22">
            <v>9506.64</v>
          </cell>
          <cell r="AP22">
            <v>48170.08</v>
          </cell>
        </row>
        <row r="23">
          <cell r="A23">
            <v>21</v>
          </cell>
          <cell r="AM23">
            <v>333.61</v>
          </cell>
          <cell r="AN23">
            <v>0</v>
          </cell>
          <cell r="AO23">
            <v>861.87</v>
          </cell>
          <cell r="AP23">
            <v>17268.89</v>
          </cell>
        </row>
        <row r="24">
          <cell r="A24">
            <v>22</v>
          </cell>
          <cell r="AM24">
            <v>35995.09</v>
          </cell>
          <cell r="AN24">
            <v>29326.85</v>
          </cell>
          <cell r="AO24">
            <v>1758.18</v>
          </cell>
          <cell r="AP24">
            <v>91882.74</v>
          </cell>
        </row>
        <row r="25">
          <cell r="A25">
            <v>23</v>
          </cell>
          <cell r="AM25">
            <v>21063.48</v>
          </cell>
          <cell r="AN25">
            <v>17709.74</v>
          </cell>
          <cell r="AO25">
            <v>1086.53</v>
          </cell>
          <cell r="AP25">
            <v>42450.92</v>
          </cell>
        </row>
        <row r="26">
          <cell r="A26">
            <v>24</v>
          </cell>
          <cell r="AM26">
            <v>2456.13</v>
          </cell>
          <cell r="AN26">
            <v>14098.39</v>
          </cell>
          <cell r="AO26">
            <v>13835.45</v>
          </cell>
          <cell r="AP26">
            <v>19273.68</v>
          </cell>
        </row>
        <row r="27">
          <cell r="A27">
            <v>25</v>
          </cell>
          <cell r="AM27">
            <v>6297.81</v>
          </cell>
          <cell r="AN27">
            <v>173230.21000000002</v>
          </cell>
          <cell r="AO27">
            <v>7537.68</v>
          </cell>
          <cell r="AP27">
            <v>11470.75</v>
          </cell>
        </row>
        <row r="28">
          <cell r="A28">
            <v>26</v>
          </cell>
          <cell r="AM28">
            <v>8019.24</v>
          </cell>
          <cell r="AN28">
            <v>39462.49</v>
          </cell>
          <cell r="AO28">
            <v>34544.18</v>
          </cell>
          <cell r="AP28">
            <v>0</v>
          </cell>
        </row>
        <row r="29">
          <cell r="A29">
            <v>27</v>
          </cell>
          <cell r="AM29">
            <v>86187.72</v>
          </cell>
          <cell r="AN29">
            <v>3582.03</v>
          </cell>
          <cell r="AO29">
            <v>2409.28</v>
          </cell>
          <cell r="AP29">
            <v>159991.48</v>
          </cell>
        </row>
        <row r="30">
          <cell r="A30">
            <v>28</v>
          </cell>
          <cell r="AM30">
            <v>545312.79</v>
          </cell>
          <cell r="AN30">
            <v>7342.23</v>
          </cell>
          <cell r="AO30">
            <v>163384.5</v>
          </cell>
          <cell r="AP30">
            <v>0</v>
          </cell>
        </row>
        <row r="31">
          <cell r="A31">
            <v>29</v>
          </cell>
          <cell r="AM31">
            <v>23725.85</v>
          </cell>
          <cell r="AN31">
            <v>16522.44</v>
          </cell>
          <cell r="AO31">
            <v>358.49</v>
          </cell>
          <cell r="AP31">
            <v>216767.16999999998</v>
          </cell>
        </row>
        <row r="32">
          <cell r="A32">
            <v>30</v>
          </cell>
          <cell r="AM32">
            <v>1174913.3</v>
          </cell>
          <cell r="AN32">
            <v>363780.58999999997</v>
          </cell>
          <cell r="AO32">
            <v>573945.38</v>
          </cell>
          <cell r="AP32">
            <v>520143.07</v>
          </cell>
        </row>
        <row r="33">
          <cell r="A33">
            <v>31</v>
          </cell>
          <cell r="AM33">
            <v>0</v>
          </cell>
          <cell r="AN33">
            <v>0</v>
          </cell>
          <cell r="AO33">
            <v>1145.88</v>
          </cell>
          <cell r="AP33">
            <v>0.18</v>
          </cell>
        </row>
        <row r="34">
          <cell r="A34">
            <v>32</v>
          </cell>
          <cell r="AM34">
            <v>196437.28</v>
          </cell>
          <cell r="AN34">
            <v>33049.9</v>
          </cell>
          <cell r="AO34">
            <v>100599.22</v>
          </cell>
          <cell r="AP34">
            <v>142677.8</v>
          </cell>
        </row>
        <row r="35">
          <cell r="A35">
            <v>33</v>
          </cell>
          <cell r="AM35">
            <v>457.11</v>
          </cell>
          <cell r="AN35">
            <v>988.53</v>
          </cell>
          <cell r="AO35">
            <v>2046.4</v>
          </cell>
          <cell r="AP35">
            <v>18788.41</v>
          </cell>
        </row>
        <row r="36">
          <cell r="A36">
            <v>34</v>
          </cell>
          <cell r="AM36">
            <v>112120.8</v>
          </cell>
          <cell r="AN36">
            <v>4962.78</v>
          </cell>
          <cell r="AO36">
            <v>33418.37</v>
          </cell>
          <cell r="AP36">
            <v>520381.05</v>
          </cell>
        </row>
        <row r="37">
          <cell r="A37">
            <v>35</v>
          </cell>
          <cell r="AM37">
            <v>127412.7</v>
          </cell>
          <cell r="AN37">
            <v>14451.04</v>
          </cell>
          <cell r="AO37">
            <v>13240.55</v>
          </cell>
          <cell r="AP37">
            <v>189292.06</v>
          </cell>
        </row>
        <row r="38">
          <cell r="A38">
            <v>36</v>
          </cell>
          <cell r="AM38">
            <v>51084.45</v>
          </cell>
          <cell r="AN38">
            <v>35702.94</v>
          </cell>
          <cell r="AO38">
            <v>28914.38</v>
          </cell>
          <cell r="AP38">
            <v>353713.46</v>
          </cell>
        </row>
        <row r="39">
          <cell r="A39">
            <v>37</v>
          </cell>
          <cell r="AM39">
            <v>4383.04</v>
          </cell>
          <cell r="AN39">
            <v>0</v>
          </cell>
          <cell r="AO39">
            <v>0</v>
          </cell>
          <cell r="AP39">
            <v>4318.07</v>
          </cell>
        </row>
        <row r="40">
          <cell r="A40">
            <v>38</v>
          </cell>
          <cell r="AM40">
            <v>3443.44</v>
          </cell>
          <cell r="AN40">
            <v>26.26</v>
          </cell>
          <cell r="AO40">
            <v>0</v>
          </cell>
          <cell r="AP40">
            <v>882.72</v>
          </cell>
        </row>
        <row r="41">
          <cell r="A41">
            <v>39</v>
          </cell>
          <cell r="AM41">
            <v>10748.22</v>
          </cell>
          <cell r="AN41">
            <v>15820.31</v>
          </cell>
          <cell r="AO41">
            <v>9285.16</v>
          </cell>
          <cell r="AP41">
            <v>265050.41000000003</v>
          </cell>
        </row>
        <row r="42">
          <cell r="A42">
            <v>40</v>
          </cell>
          <cell r="AM42">
            <v>66031.76</v>
          </cell>
          <cell r="AN42">
            <v>10173.97</v>
          </cell>
          <cell r="AO42">
            <v>5779.79</v>
          </cell>
          <cell r="AP42">
            <v>1860572.03</v>
          </cell>
        </row>
        <row r="43">
          <cell r="A43">
            <v>41</v>
          </cell>
          <cell r="AM43">
            <v>0</v>
          </cell>
          <cell r="AN43">
            <v>0</v>
          </cell>
          <cell r="AO43">
            <v>0</v>
          </cell>
          <cell r="AP43">
            <v>5913.02</v>
          </cell>
        </row>
        <row r="44">
          <cell r="A44">
            <v>42</v>
          </cell>
          <cell r="AM44">
            <v>0</v>
          </cell>
          <cell r="AN44">
            <v>0</v>
          </cell>
          <cell r="AO44">
            <v>3764.27</v>
          </cell>
          <cell r="AP44">
            <v>1018.54</v>
          </cell>
        </row>
        <row r="45">
          <cell r="A45">
            <v>43</v>
          </cell>
          <cell r="AM45">
            <v>40318.65</v>
          </cell>
          <cell r="AN45">
            <v>50416.52</v>
          </cell>
          <cell r="AO45">
            <v>9548.41</v>
          </cell>
          <cell r="AP45">
            <v>148222.52</v>
          </cell>
        </row>
        <row r="46">
          <cell r="A46">
            <v>44</v>
          </cell>
          <cell r="AM46">
            <v>1588.11</v>
          </cell>
          <cell r="AN46">
            <v>3252.81</v>
          </cell>
          <cell r="AO46">
            <v>2975.36</v>
          </cell>
          <cell r="AP46">
            <v>8491.52</v>
          </cell>
        </row>
        <row r="47">
          <cell r="A47">
            <v>45</v>
          </cell>
          <cell r="AM47">
            <v>1951009.54</v>
          </cell>
          <cell r="AN47">
            <v>805958.82</v>
          </cell>
          <cell r="AO47">
            <v>527591.31</v>
          </cell>
          <cell r="AP47">
            <v>0</v>
          </cell>
        </row>
        <row r="48">
          <cell r="A48">
            <v>46</v>
          </cell>
          <cell r="AM48">
            <v>238.47</v>
          </cell>
          <cell r="AN48">
            <v>580.3</v>
          </cell>
          <cell r="AO48">
            <v>68938.21</v>
          </cell>
          <cell r="AP48">
            <v>92277.23</v>
          </cell>
        </row>
        <row r="49">
          <cell r="A49">
            <v>47</v>
          </cell>
          <cell r="AM49">
            <v>14938.91</v>
          </cell>
          <cell r="AN49">
            <v>29380.07</v>
          </cell>
          <cell r="AO49">
            <v>55849.58</v>
          </cell>
          <cell r="AP49">
            <v>14110.48</v>
          </cell>
        </row>
        <row r="50">
          <cell r="A50">
            <v>48</v>
          </cell>
          <cell r="AM50">
            <v>21389.98</v>
          </cell>
          <cell r="AN50">
            <v>20052.54</v>
          </cell>
          <cell r="AO50">
            <v>42.24</v>
          </cell>
          <cell r="AP50">
            <v>17346.23</v>
          </cell>
        </row>
        <row r="51">
          <cell r="A51">
            <v>49</v>
          </cell>
          <cell r="AM51">
            <v>8260.03</v>
          </cell>
          <cell r="AN51">
            <v>6550.9</v>
          </cell>
          <cell r="AO51">
            <v>66291.64</v>
          </cell>
          <cell r="AP51">
            <v>708512.1</v>
          </cell>
        </row>
        <row r="52">
          <cell r="A52">
            <v>50</v>
          </cell>
          <cell r="AM52">
            <v>37708.09</v>
          </cell>
          <cell r="AN52">
            <v>7978.46</v>
          </cell>
          <cell r="AO52">
            <v>727.36</v>
          </cell>
          <cell r="AP52">
            <v>122853.05</v>
          </cell>
        </row>
        <row r="53">
          <cell r="A53">
            <v>51</v>
          </cell>
          <cell r="AM53">
            <v>52736</v>
          </cell>
          <cell r="AN53">
            <v>0</v>
          </cell>
          <cell r="AO53">
            <v>12259.84</v>
          </cell>
          <cell r="AP53">
            <v>1041.01</v>
          </cell>
        </row>
        <row r="54">
          <cell r="A54">
            <v>52</v>
          </cell>
          <cell r="AM54">
            <v>37099</v>
          </cell>
          <cell r="AN54">
            <v>800</v>
          </cell>
          <cell r="AO54">
            <v>39.9</v>
          </cell>
          <cell r="AP54">
            <v>767.56</v>
          </cell>
        </row>
        <row r="55">
          <cell r="A55">
            <v>53</v>
          </cell>
          <cell r="AM55">
            <v>20146.31</v>
          </cell>
          <cell r="AN55">
            <v>1495.27</v>
          </cell>
          <cell r="AO55">
            <v>102082.83</v>
          </cell>
          <cell r="AP55">
            <v>162909.43</v>
          </cell>
        </row>
        <row r="56">
          <cell r="A56">
            <v>54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</row>
        <row r="57">
          <cell r="A57">
            <v>55</v>
          </cell>
          <cell r="AM57">
            <v>88864.41</v>
          </cell>
          <cell r="AN57">
            <v>101413.1</v>
          </cell>
          <cell r="AO57">
            <v>54833.93</v>
          </cell>
          <cell r="AP57">
            <v>2587534.92</v>
          </cell>
        </row>
        <row r="58">
          <cell r="A58">
            <v>56</v>
          </cell>
          <cell r="AM58">
            <v>0</v>
          </cell>
          <cell r="AN58">
            <v>10</v>
          </cell>
          <cell r="AO58">
            <v>103622.14</v>
          </cell>
          <cell r="AP58">
            <v>467701.13</v>
          </cell>
        </row>
        <row r="59">
          <cell r="A59">
            <v>57</v>
          </cell>
          <cell r="AM59">
            <v>0</v>
          </cell>
          <cell r="AN59">
            <v>24791.83</v>
          </cell>
          <cell r="AO59">
            <v>47274.02</v>
          </cell>
          <cell r="AP59">
            <v>13036.22</v>
          </cell>
        </row>
        <row r="60">
          <cell r="A60">
            <v>58</v>
          </cell>
          <cell r="AM60">
            <v>161812.22</v>
          </cell>
          <cell r="AN60">
            <v>127469.2</v>
          </cell>
          <cell r="AO60">
            <v>214406.07</v>
          </cell>
          <cell r="AP60">
            <v>298308.56</v>
          </cell>
        </row>
        <row r="61">
          <cell r="A61">
            <v>59</v>
          </cell>
          <cell r="AM61">
            <v>35712.69</v>
          </cell>
          <cell r="AN61">
            <v>24058.67</v>
          </cell>
          <cell r="AO61">
            <v>1000.4</v>
          </cell>
          <cell r="AP61">
            <v>686075.26</v>
          </cell>
        </row>
        <row r="62">
          <cell r="A62">
            <v>60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63">
            <v>61</v>
          </cell>
          <cell r="AM63">
            <v>88861.95</v>
          </cell>
          <cell r="AN63">
            <v>24744.35</v>
          </cell>
          <cell r="AO63">
            <v>425.29</v>
          </cell>
          <cell r="AP63">
            <v>609099.55</v>
          </cell>
        </row>
        <row r="64">
          <cell r="A64">
            <v>62</v>
          </cell>
          <cell r="AM64">
            <v>409.43</v>
          </cell>
          <cell r="AN64">
            <v>394.43</v>
          </cell>
          <cell r="AO64">
            <v>618.42</v>
          </cell>
          <cell r="AP64">
            <v>121438.7</v>
          </cell>
        </row>
        <row r="65">
          <cell r="A65">
            <v>63</v>
          </cell>
          <cell r="AM65">
            <v>126959.18</v>
          </cell>
          <cell r="AN65">
            <v>20050.56</v>
          </cell>
          <cell r="AO65">
            <v>12114.86</v>
          </cell>
          <cell r="AP65">
            <v>2415742.22</v>
          </cell>
        </row>
        <row r="66">
          <cell r="A66">
            <v>64</v>
          </cell>
          <cell r="AM66">
            <v>69248.75</v>
          </cell>
          <cell r="AN66">
            <v>20623.85</v>
          </cell>
          <cell r="AO66">
            <v>81372.52</v>
          </cell>
          <cell r="AP66">
            <v>526530.21</v>
          </cell>
        </row>
        <row r="67">
          <cell r="A67">
            <v>65</v>
          </cell>
          <cell r="AM67">
            <v>0</v>
          </cell>
          <cell r="AN67">
            <v>1856</v>
          </cell>
          <cell r="AO67">
            <v>0</v>
          </cell>
          <cell r="AP67">
            <v>108766.98</v>
          </cell>
        </row>
        <row r="68">
          <cell r="A68">
            <v>66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69">
            <v>67</v>
          </cell>
          <cell r="AM69">
            <v>71120.2</v>
          </cell>
          <cell r="AN69">
            <v>580230.45</v>
          </cell>
          <cell r="AO69">
            <v>20966.15</v>
          </cell>
          <cell r="AP69">
            <v>4107572.09</v>
          </cell>
        </row>
        <row r="70">
          <cell r="A70">
            <v>68</v>
          </cell>
          <cell r="AM70">
            <v>21409.67</v>
          </cell>
          <cell r="AN70">
            <v>13592.88</v>
          </cell>
          <cell r="AO70">
            <v>866.36</v>
          </cell>
          <cell r="AP70">
            <v>25119.78</v>
          </cell>
        </row>
        <row r="71">
          <cell r="A71">
            <v>69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70</v>
          </cell>
          <cell r="AM72">
            <v>8527.95</v>
          </cell>
          <cell r="AN72">
            <v>20012</v>
          </cell>
          <cell r="AO72">
            <v>10807</v>
          </cell>
          <cell r="AP72">
            <v>11365.38</v>
          </cell>
        </row>
        <row r="73">
          <cell r="A73">
            <v>71</v>
          </cell>
          <cell r="AM73">
            <v>98858.73</v>
          </cell>
          <cell r="AN73">
            <v>589616.62</v>
          </cell>
          <cell r="AO73">
            <v>184975.32</v>
          </cell>
          <cell r="AP73">
            <v>1191187.63</v>
          </cell>
        </row>
        <row r="74">
          <cell r="A74">
            <v>72</v>
          </cell>
          <cell r="AM74">
            <v>269306.91000000003</v>
          </cell>
          <cell r="AN74">
            <v>13515.49</v>
          </cell>
          <cell r="AO74">
            <v>331054.63</v>
          </cell>
          <cell r="AP74">
            <v>782831.67</v>
          </cell>
        </row>
        <row r="75">
          <cell r="A75">
            <v>73</v>
          </cell>
          <cell r="AM75">
            <v>0</v>
          </cell>
          <cell r="AN75">
            <v>145579.05</v>
          </cell>
          <cell r="AO75">
            <v>1395.72</v>
          </cell>
          <cell r="AP75">
            <v>1069.91</v>
          </cell>
        </row>
        <row r="76">
          <cell r="A76">
            <v>74</v>
          </cell>
          <cell r="AM76">
            <v>215934.55</v>
          </cell>
          <cell r="AN76">
            <v>540430.48</v>
          </cell>
          <cell r="AO76">
            <v>379198.89</v>
          </cell>
          <cell r="AP76">
            <v>315322.67</v>
          </cell>
        </row>
        <row r="77">
          <cell r="A77">
            <v>75</v>
          </cell>
          <cell r="AM77">
            <v>0</v>
          </cell>
          <cell r="AN77">
            <v>0</v>
          </cell>
          <cell r="AO77">
            <v>9.4</v>
          </cell>
          <cell r="AP77">
            <v>404064.69</v>
          </cell>
        </row>
        <row r="78">
          <cell r="A78">
            <v>76</v>
          </cell>
          <cell r="AM78">
            <v>22773.7</v>
          </cell>
          <cell r="AN78">
            <v>19031.52</v>
          </cell>
          <cell r="AO78">
            <v>136675.99</v>
          </cell>
          <cell r="AP78">
            <v>0</v>
          </cell>
        </row>
        <row r="79">
          <cell r="A79">
            <v>77</v>
          </cell>
          <cell r="AM79">
            <v>54655</v>
          </cell>
          <cell r="AN79">
            <v>49016.03</v>
          </cell>
          <cell r="AO79">
            <v>5150</v>
          </cell>
          <cell r="AP79">
            <v>494310.3</v>
          </cell>
        </row>
        <row r="80">
          <cell r="A80">
            <v>78</v>
          </cell>
          <cell r="AM80">
            <v>72833.29</v>
          </cell>
          <cell r="AN80">
            <v>628.81</v>
          </cell>
          <cell r="AO80">
            <v>1147.09</v>
          </cell>
          <cell r="AP80">
            <v>58001.6</v>
          </cell>
        </row>
        <row r="81">
          <cell r="A81">
            <v>79</v>
          </cell>
          <cell r="AM81">
            <v>0</v>
          </cell>
          <cell r="AN81">
            <v>0</v>
          </cell>
          <cell r="AO81">
            <v>11902.81</v>
          </cell>
          <cell r="AP81">
            <v>769972.27</v>
          </cell>
        </row>
        <row r="82">
          <cell r="A82">
            <v>80</v>
          </cell>
          <cell r="AM82">
            <v>8230.66</v>
          </cell>
          <cell r="AN82">
            <v>41593.14</v>
          </cell>
          <cell r="AO82">
            <v>6033.46</v>
          </cell>
          <cell r="AP82">
            <v>102774.92</v>
          </cell>
        </row>
        <row r="83">
          <cell r="A83">
            <v>81</v>
          </cell>
          <cell r="AM83">
            <v>125648.53</v>
          </cell>
          <cell r="AN83">
            <v>255813.75</v>
          </cell>
          <cell r="AO83">
            <v>131854.34</v>
          </cell>
          <cell r="AP83">
            <v>611719.17</v>
          </cell>
        </row>
        <row r="84">
          <cell r="A84">
            <v>82</v>
          </cell>
          <cell r="AM84">
            <v>2.04</v>
          </cell>
          <cell r="AN84">
            <v>179.64</v>
          </cell>
          <cell r="AO84">
            <v>392.27</v>
          </cell>
          <cell r="AP84">
            <v>0</v>
          </cell>
        </row>
        <row r="85">
          <cell r="A85">
            <v>83</v>
          </cell>
          <cell r="AM85">
            <v>10572.56</v>
          </cell>
          <cell r="AN85">
            <v>0</v>
          </cell>
          <cell r="AO85">
            <v>272411.96</v>
          </cell>
          <cell r="AP85">
            <v>941319.77</v>
          </cell>
        </row>
        <row r="86">
          <cell r="A86">
            <v>84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</row>
        <row r="87">
          <cell r="A87">
            <v>85</v>
          </cell>
          <cell r="AM87">
            <v>0</v>
          </cell>
          <cell r="AN87">
            <v>0</v>
          </cell>
          <cell r="AO87">
            <v>1591.54</v>
          </cell>
          <cell r="AP87">
            <v>16097.71</v>
          </cell>
        </row>
        <row r="88">
          <cell r="A88">
            <v>86</v>
          </cell>
          <cell r="AM88">
            <v>42530.57</v>
          </cell>
          <cell r="AN88">
            <v>11741.52</v>
          </cell>
          <cell r="AO88">
            <v>11800.72</v>
          </cell>
          <cell r="AP88">
            <v>2003.63</v>
          </cell>
        </row>
        <row r="89">
          <cell r="A89">
            <v>87</v>
          </cell>
          <cell r="AM89">
            <v>5543.92</v>
          </cell>
          <cell r="AN89">
            <v>3014.77</v>
          </cell>
          <cell r="AO89">
            <v>1152.93</v>
          </cell>
          <cell r="AP89">
            <v>4925.03</v>
          </cell>
        </row>
        <row r="90">
          <cell r="A90">
            <v>88</v>
          </cell>
          <cell r="AM90">
            <v>8378.6</v>
          </cell>
          <cell r="AN90">
            <v>11097.93</v>
          </cell>
          <cell r="AO90">
            <v>1008.57</v>
          </cell>
          <cell r="AP90">
            <v>7767.1</v>
          </cell>
        </row>
        <row r="91">
          <cell r="A91">
            <v>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</sheetData>
      <sheetData sheetId="4">
        <row r="1">
          <cell r="A1" t="str">
            <v>Kodea</v>
          </cell>
          <cell r="AM1">
            <v>2022</v>
          </cell>
        </row>
        <row r="2">
          <cell r="AM2">
            <v>1</v>
          </cell>
          <cell r="AN2">
            <v>2</v>
          </cell>
          <cell r="AO2">
            <v>3</v>
          </cell>
          <cell r="AP2">
            <v>4</v>
          </cell>
        </row>
        <row r="3">
          <cell r="A3">
            <v>1</v>
          </cell>
          <cell r="AM3">
            <v>15.6466</v>
          </cell>
          <cell r="AN3">
            <v>12.518</v>
          </cell>
          <cell r="AO3">
            <v>17.8126</v>
          </cell>
          <cell r="AP3">
            <v>16.1347</v>
          </cell>
        </row>
        <row r="4">
          <cell r="A4">
            <v>2</v>
          </cell>
          <cell r="AM4">
            <v>17.761</v>
          </cell>
          <cell r="AN4">
            <v>2.6128</v>
          </cell>
          <cell r="AO4">
            <v>5.5755</v>
          </cell>
          <cell r="AP4">
            <v>2.8148</v>
          </cell>
        </row>
        <row r="5">
          <cell r="A5">
            <v>3</v>
          </cell>
          <cell r="AM5">
            <v>71.1085</v>
          </cell>
          <cell r="AN5">
            <v>128.7486</v>
          </cell>
          <cell r="AO5">
            <v>7.2616</v>
          </cell>
          <cell r="AP5">
            <v>19.9189</v>
          </cell>
        </row>
        <row r="6">
          <cell r="A6">
            <v>4</v>
          </cell>
          <cell r="AM6">
            <v>7.2625</v>
          </cell>
          <cell r="AN6">
            <v>6.1678</v>
          </cell>
          <cell r="AO6">
            <v>6.4626</v>
          </cell>
          <cell r="AP6">
            <v>3.254</v>
          </cell>
        </row>
        <row r="7">
          <cell r="A7">
            <v>5</v>
          </cell>
          <cell r="AM7">
            <v>6.5002</v>
          </cell>
          <cell r="AN7">
            <v>0.8944</v>
          </cell>
          <cell r="AO7">
            <v>0.1816</v>
          </cell>
          <cell r="AP7">
            <v>0.6172</v>
          </cell>
        </row>
        <row r="8">
          <cell r="A8">
            <v>6</v>
          </cell>
          <cell r="AM8">
            <v>10.712</v>
          </cell>
          <cell r="AN8">
            <v>0.0656</v>
          </cell>
          <cell r="AO8">
            <v>0.3918</v>
          </cell>
          <cell r="AP8">
            <v>0.2518</v>
          </cell>
        </row>
        <row r="9">
          <cell r="A9">
            <v>7</v>
          </cell>
          <cell r="AM9">
            <v>30.2224</v>
          </cell>
          <cell r="AN9">
            <v>13.0281</v>
          </cell>
          <cell r="AO9">
            <v>13.6382</v>
          </cell>
          <cell r="AP9">
            <v>0.3496</v>
          </cell>
        </row>
        <row r="10">
          <cell r="A10">
            <v>8</v>
          </cell>
          <cell r="AM10">
            <v>10.4639</v>
          </cell>
          <cell r="AN10">
            <v>7.444</v>
          </cell>
          <cell r="AO10">
            <v>8.0463</v>
          </cell>
          <cell r="AP10">
            <v>5.0863</v>
          </cell>
        </row>
        <row r="11">
          <cell r="A11">
            <v>9</v>
          </cell>
          <cell r="AM11">
            <v>15.2617</v>
          </cell>
          <cell r="AN11">
            <v>1.8903</v>
          </cell>
          <cell r="AO11">
            <v>2.5804</v>
          </cell>
          <cell r="AP11">
            <v>2.998</v>
          </cell>
        </row>
        <row r="12">
          <cell r="A12">
            <v>10</v>
          </cell>
          <cell r="AM12">
            <v>46.2419</v>
          </cell>
          <cell r="AN12">
            <v>62.5263</v>
          </cell>
          <cell r="AO12">
            <v>16.4891</v>
          </cell>
          <cell r="AP12">
            <v>16.6818</v>
          </cell>
        </row>
        <row r="13">
          <cell r="A13">
            <v>11</v>
          </cell>
          <cell r="AM13">
            <v>11.033</v>
          </cell>
          <cell r="AN13">
            <v>2.0785</v>
          </cell>
          <cell r="AO13">
            <v>3.2999</v>
          </cell>
          <cell r="AP13">
            <v>3.6133</v>
          </cell>
        </row>
        <row r="14">
          <cell r="A14">
            <v>12</v>
          </cell>
          <cell r="AM14">
            <v>26.4683</v>
          </cell>
          <cell r="AN14">
            <v>17.5205</v>
          </cell>
          <cell r="AO14">
            <v>25.131</v>
          </cell>
          <cell r="AP14">
            <v>16.4374</v>
          </cell>
        </row>
        <row r="15">
          <cell r="A15">
            <v>13</v>
          </cell>
          <cell r="AM15">
            <v>8.5566</v>
          </cell>
          <cell r="AN15">
            <v>2.4111</v>
          </cell>
          <cell r="AO15">
            <v>2.5732</v>
          </cell>
          <cell r="AP15">
            <v>7.8297</v>
          </cell>
        </row>
        <row r="16">
          <cell r="A16">
            <v>14</v>
          </cell>
          <cell r="AM16">
            <v>20.2711</v>
          </cell>
          <cell r="AN16">
            <v>3.4569</v>
          </cell>
          <cell r="AO16">
            <v>4.171</v>
          </cell>
          <cell r="AP16">
            <v>2.5275</v>
          </cell>
        </row>
        <row r="17">
          <cell r="A17">
            <v>15</v>
          </cell>
          <cell r="AM17">
            <v>3.0086</v>
          </cell>
          <cell r="AN17">
            <v>0.3868</v>
          </cell>
          <cell r="AO17">
            <v>0.2091</v>
          </cell>
          <cell r="AP17">
            <v>0.3286</v>
          </cell>
        </row>
        <row r="18">
          <cell r="A18">
            <v>16</v>
          </cell>
          <cell r="AM18">
            <v>5.1423</v>
          </cell>
          <cell r="AN18">
            <v>2.3448</v>
          </cell>
          <cell r="AO18">
            <v>2.1716</v>
          </cell>
          <cell r="AP18">
            <v>0.9244</v>
          </cell>
        </row>
        <row r="19">
          <cell r="A19">
            <v>17</v>
          </cell>
          <cell r="AM19">
            <v>10.5694</v>
          </cell>
          <cell r="AN19">
            <v>0.5725</v>
          </cell>
          <cell r="AO19">
            <v>0.0738</v>
          </cell>
          <cell r="AP19">
            <v>0.4338</v>
          </cell>
        </row>
        <row r="20">
          <cell r="A20">
            <v>18</v>
          </cell>
          <cell r="AM20">
            <v>10.5804</v>
          </cell>
          <cell r="AN20">
            <v>4.9945</v>
          </cell>
          <cell r="AO20">
            <v>4.5917</v>
          </cell>
          <cell r="AP20">
            <v>4.0635</v>
          </cell>
        </row>
        <row r="21">
          <cell r="A21">
            <v>19</v>
          </cell>
          <cell r="AM21">
            <v>9.9564</v>
          </cell>
          <cell r="AN21">
            <v>3.5223</v>
          </cell>
          <cell r="AO21">
            <v>3.2876</v>
          </cell>
          <cell r="AP21">
            <v>2.3012</v>
          </cell>
        </row>
        <row r="22">
          <cell r="A22">
            <v>20</v>
          </cell>
          <cell r="AM22">
            <v>10.5095</v>
          </cell>
          <cell r="AN22">
            <v>6.631</v>
          </cell>
          <cell r="AO22">
            <v>7.0698</v>
          </cell>
          <cell r="AP22">
            <v>5.6196</v>
          </cell>
        </row>
        <row r="23">
          <cell r="A23">
            <v>21</v>
          </cell>
          <cell r="AM23">
            <v>20.2272</v>
          </cell>
          <cell r="AN23">
            <v>3.1598</v>
          </cell>
          <cell r="AO23">
            <v>5.6253</v>
          </cell>
          <cell r="AP23">
            <v>1.1501</v>
          </cell>
        </row>
        <row r="24">
          <cell r="A24">
            <v>22</v>
          </cell>
          <cell r="AM24">
            <v>9.2056</v>
          </cell>
          <cell r="AN24">
            <v>9.1355</v>
          </cell>
          <cell r="AO24">
            <v>11.3124</v>
          </cell>
          <cell r="AP24">
            <v>11.5439</v>
          </cell>
        </row>
        <row r="25">
          <cell r="A25">
            <v>23</v>
          </cell>
          <cell r="AM25">
            <v>14.662</v>
          </cell>
          <cell r="AN25">
            <v>25.8187</v>
          </cell>
          <cell r="AO25">
            <v>5.7872</v>
          </cell>
          <cell r="AP25">
            <v>14.4345</v>
          </cell>
        </row>
        <row r="26">
          <cell r="A26">
            <v>24</v>
          </cell>
          <cell r="AM26">
            <v>5.2061</v>
          </cell>
          <cell r="AN26">
            <v>21.6118</v>
          </cell>
          <cell r="AO26">
            <v>0.8244</v>
          </cell>
          <cell r="AP26">
            <v>21.536</v>
          </cell>
        </row>
        <row r="27">
          <cell r="A27">
            <v>25</v>
          </cell>
          <cell r="AM27">
            <v>8.4791</v>
          </cell>
          <cell r="AN27">
            <v>1.5114</v>
          </cell>
          <cell r="AO27">
            <v>2.1478</v>
          </cell>
          <cell r="AP27">
            <v>3.3513</v>
          </cell>
        </row>
        <row r="28">
          <cell r="A28">
            <v>26</v>
          </cell>
          <cell r="AM28">
            <v>17.5239</v>
          </cell>
          <cell r="AN28">
            <v>40.8159</v>
          </cell>
          <cell r="AO28">
            <v>27.4177</v>
          </cell>
          <cell r="AP28">
            <v>0</v>
          </cell>
        </row>
        <row r="29">
          <cell r="A29">
            <v>27</v>
          </cell>
          <cell r="AM29">
            <v>6.0353</v>
          </cell>
          <cell r="AN29">
            <v>2.0009</v>
          </cell>
          <cell r="AO29">
            <v>2.6814</v>
          </cell>
          <cell r="AP29">
            <v>1.4343</v>
          </cell>
        </row>
        <row r="30">
          <cell r="A30">
            <v>28</v>
          </cell>
          <cell r="AM30">
            <v>74.5313</v>
          </cell>
          <cell r="AN30">
            <v>6.4839</v>
          </cell>
          <cell r="AO30">
            <v>22.9002</v>
          </cell>
          <cell r="AP30">
            <v>0</v>
          </cell>
        </row>
        <row r="31">
          <cell r="A31">
            <v>29</v>
          </cell>
          <cell r="AM31">
            <v>8.3081</v>
          </cell>
          <cell r="AN31">
            <v>3.0058</v>
          </cell>
          <cell r="AO31">
            <v>3.0443</v>
          </cell>
          <cell r="AP31">
            <v>4.082</v>
          </cell>
        </row>
        <row r="32">
          <cell r="A32">
            <v>30</v>
          </cell>
          <cell r="AM32">
            <v>24.8843</v>
          </cell>
          <cell r="AN32">
            <v>14.2739</v>
          </cell>
          <cell r="AO32">
            <v>6.7724</v>
          </cell>
          <cell r="AP32">
            <v>12.2034</v>
          </cell>
        </row>
        <row r="33">
          <cell r="A33">
            <v>31</v>
          </cell>
          <cell r="AM33">
            <v>15.0945</v>
          </cell>
          <cell r="AN33">
            <v>0.3032</v>
          </cell>
          <cell r="AO33">
            <v>4.6883</v>
          </cell>
          <cell r="AP33">
            <v>1.8262</v>
          </cell>
        </row>
        <row r="34">
          <cell r="A34">
            <v>32</v>
          </cell>
          <cell r="AM34">
            <v>17.9144</v>
          </cell>
          <cell r="AN34">
            <v>13.9977</v>
          </cell>
          <cell r="AO34">
            <v>13.3585</v>
          </cell>
          <cell r="AP34">
            <v>11.0648</v>
          </cell>
        </row>
        <row r="35">
          <cell r="A35">
            <v>33</v>
          </cell>
          <cell r="AM35">
            <v>7.1176</v>
          </cell>
          <cell r="AN35">
            <v>6.5297</v>
          </cell>
          <cell r="AO35">
            <v>0.7924</v>
          </cell>
          <cell r="AP35">
            <v>1.5431</v>
          </cell>
        </row>
        <row r="36">
          <cell r="A36">
            <v>34</v>
          </cell>
          <cell r="AM36">
            <v>12.4441</v>
          </cell>
          <cell r="AN36">
            <v>7.526</v>
          </cell>
          <cell r="AO36">
            <v>5.3447</v>
          </cell>
          <cell r="AP36">
            <v>4.2805</v>
          </cell>
        </row>
        <row r="37">
          <cell r="A37">
            <v>35</v>
          </cell>
          <cell r="AM37">
            <v>25.9646</v>
          </cell>
          <cell r="AN37">
            <v>7.9501</v>
          </cell>
          <cell r="AO37">
            <v>7.7979</v>
          </cell>
          <cell r="AP37">
            <v>7.2054</v>
          </cell>
        </row>
        <row r="38">
          <cell r="A38">
            <v>36</v>
          </cell>
          <cell r="AM38">
            <v>23.7734</v>
          </cell>
          <cell r="AN38">
            <v>6.3709</v>
          </cell>
          <cell r="AO38">
            <v>11.816</v>
          </cell>
          <cell r="AP38">
            <v>9.7395</v>
          </cell>
        </row>
        <row r="39">
          <cell r="A39">
            <v>37</v>
          </cell>
          <cell r="AM39">
            <v>89</v>
          </cell>
          <cell r="AN39">
            <v>0</v>
          </cell>
          <cell r="AO39">
            <v>0</v>
          </cell>
          <cell r="AP39">
            <v>0</v>
          </cell>
        </row>
        <row r="40">
          <cell r="A40">
            <v>38</v>
          </cell>
          <cell r="AM40">
            <v>38.9159</v>
          </cell>
          <cell r="AN40">
            <v>16.0104</v>
          </cell>
          <cell r="AO40">
            <v>0</v>
          </cell>
          <cell r="AP40">
            <v>1.3109</v>
          </cell>
        </row>
        <row r="41">
          <cell r="A41">
            <v>39</v>
          </cell>
          <cell r="AM41">
            <v>22.4001</v>
          </cell>
          <cell r="AN41">
            <v>10.5026</v>
          </cell>
          <cell r="AO41">
            <v>8.8462</v>
          </cell>
          <cell r="AP41">
            <v>6.9304</v>
          </cell>
        </row>
        <row r="42">
          <cell r="A42">
            <v>40</v>
          </cell>
          <cell r="AM42">
            <v>14.5119</v>
          </cell>
          <cell r="AN42">
            <v>2.0686</v>
          </cell>
          <cell r="AO42">
            <v>3.136</v>
          </cell>
          <cell r="AP42">
            <v>1.9288</v>
          </cell>
        </row>
        <row r="43">
          <cell r="A43">
            <v>41</v>
          </cell>
          <cell r="AM43">
            <v>2.3375</v>
          </cell>
          <cell r="AN43">
            <v>0.1156</v>
          </cell>
          <cell r="AO43">
            <v>1.1964</v>
          </cell>
          <cell r="AP43">
            <v>1.5383</v>
          </cell>
        </row>
        <row r="44">
          <cell r="A44">
            <v>42</v>
          </cell>
          <cell r="AM44">
            <v>8.4493</v>
          </cell>
          <cell r="AN44">
            <v>0.6651</v>
          </cell>
          <cell r="AO44">
            <v>1.4596</v>
          </cell>
          <cell r="AP44">
            <v>3.2987</v>
          </cell>
        </row>
        <row r="45">
          <cell r="A45">
            <v>43</v>
          </cell>
          <cell r="AM45">
            <v>23.8559</v>
          </cell>
          <cell r="AN45">
            <v>20.2526</v>
          </cell>
          <cell r="AO45">
            <v>15.2422</v>
          </cell>
          <cell r="AP45">
            <v>13.2652</v>
          </cell>
        </row>
        <row r="46">
          <cell r="A46">
            <v>44</v>
          </cell>
          <cell r="AM46">
            <v>12.1413</v>
          </cell>
          <cell r="AN46">
            <v>11.2357</v>
          </cell>
          <cell r="AO46">
            <v>10.0028</v>
          </cell>
          <cell r="AP46">
            <v>8.4273</v>
          </cell>
        </row>
        <row r="47">
          <cell r="A47">
            <v>45</v>
          </cell>
          <cell r="AM47">
            <v>24.8452</v>
          </cell>
          <cell r="AN47">
            <v>10.939</v>
          </cell>
          <cell r="AO47">
            <v>20.7745</v>
          </cell>
          <cell r="AP47">
            <v>0</v>
          </cell>
        </row>
        <row r="48">
          <cell r="A48">
            <v>46</v>
          </cell>
          <cell r="AM48">
            <v>5.7562</v>
          </cell>
          <cell r="AN48">
            <v>0.3743</v>
          </cell>
          <cell r="AO48">
            <v>3.8041</v>
          </cell>
          <cell r="AP48">
            <v>2.6017</v>
          </cell>
        </row>
        <row r="49">
          <cell r="A49">
            <v>47</v>
          </cell>
          <cell r="AM49">
            <v>42.492</v>
          </cell>
          <cell r="AN49">
            <v>23.5083</v>
          </cell>
          <cell r="AO49">
            <v>14.2045</v>
          </cell>
          <cell r="AP49">
            <v>9.1593</v>
          </cell>
        </row>
        <row r="50">
          <cell r="A50">
            <v>48</v>
          </cell>
          <cell r="AM50">
            <v>12.1786</v>
          </cell>
          <cell r="AN50">
            <v>5.1446</v>
          </cell>
          <cell r="AO50">
            <v>2.6211</v>
          </cell>
          <cell r="AP50">
            <v>1.9244</v>
          </cell>
        </row>
        <row r="51">
          <cell r="A51">
            <v>49</v>
          </cell>
          <cell r="AM51">
            <v>12.1836</v>
          </cell>
          <cell r="AN51">
            <v>5.1759</v>
          </cell>
          <cell r="AO51">
            <v>5.2832</v>
          </cell>
          <cell r="AP51">
            <v>4.0343</v>
          </cell>
        </row>
        <row r="52">
          <cell r="A52">
            <v>50</v>
          </cell>
          <cell r="AM52">
            <v>17.4901</v>
          </cell>
          <cell r="AN52">
            <v>13.0307</v>
          </cell>
          <cell r="AO52">
            <v>7.4596</v>
          </cell>
          <cell r="AP52">
            <v>8.8573</v>
          </cell>
        </row>
        <row r="53">
          <cell r="A53">
            <v>51</v>
          </cell>
          <cell r="AM53">
            <v>11.974</v>
          </cell>
          <cell r="AN53">
            <v>1.17</v>
          </cell>
          <cell r="AO53">
            <v>4.9958</v>
          </cell>
          <cell r="AP53">
            <v>6.6776</v>
          </cell>
        </row>
        <row r="54">
          <cell r="A54">
            <v>52</v>
          </cell>
          <cell r="AM54">
            <v>3.7035</v>
          </cell>
          <cell r="AN54">
            <v>4.2353</v>
          </cell>
          <cell r="AO54">
            <v>2.4105</v>
          </cell>
          <cell r="AP54">
            <v>2.4287</v>
          </cell>
        </row>
        <row r="55">
          <cell r="A55">
            <v>53</v>
          </cell>
          <cell r="AM55">
            <v>14.1853</v>
          </cell>
          <cell r="AN55">
            <v>3.6786</v>
          </cell>
          <cell r="AO55">
            <v>3.1796</v>
          </cell>
          <cell r="AP55">
            <v>3.953</v>
          </cell>
        </row>
        <row r="56">
          <cell r="A56">
            <v>54</v>
          </cell>
          <cell r="AM56">
            <v>11.0883</v>
          </cell>
          <cell r="AN56">
            <v>0.3839</v>
          </cell>
          <cell r="AO56">
            <v>0.0183</v>
          </cell>
          <cell r="AP56">
            <v>0.0125</v>
          </cell>
        </row>
        <row r="57">
          <cell r="A57">
            <v>55</v>
          </cell>
          <cell r="AM57">
            <v>12.7947</v>
          </cell>
          <cell r="AN57">
            <v>4.0961</v>
          </cell>
          <cell r="AO57">
            <v>10.9745</v>
          </cell>
          <cell r="AP57">
            <v>8.8748</v>
          </cell>
        </row>
        <row r="58">
          <cell r="A58">
            <v>56</v>
          </cell>
          <cell r="AM58">
            <v>17.3129</v>
          </cell>
          <cell r="AN58">
            <v>5.0945</v>
          </cell>
          <cell r="AO58">
            <v>4.6185</v>
          </cell>
          <cell r="AP58">
            <v>4.9824</v>
          </cell>
        </row>
        <row r="59">
          <cell r="A59">
            <v>57</v>
          </cell>
          <cell r="AM59">
            <v>21.5732</v>
          </cell>
          <cell r="AN59">
            <v>46.8613</v>
          </cell>
          <cell r="AO59">
            <v>49.3405</v>
          </cell>
          <cell r="AP59">
            <v>2.3669</v>
          </cell>
        </row>
        <row r="60">
          <cell r="A60">
            <v>58</v>
          </cell>
          <cell r="AM60">
            <v>12.8277</v>
          </cell>
          <cell r="AN60">
            <v>8.4102</v>
          </cell>
          <cell r="AO60">
            <v>15.9831</v>
          </cell>
          <cell r="AP60">
            <v>9.7359</v>
          </cell>
        </row>
        <row r="61">
          <cell r="A61">
            <v>59</v>
          </cell>
          <cell r="AM61">
            <v>11.2743</v>
          </cell>
          <cell r="AN61">
            <v>3.6107</v>
          </cell>
          <cell r="AO61">
            <v>3.0086</v>
          </cell>
          <cell r="AP61">
            <v>1.2244</v>
          </cell>
        </row>
        <row r="62">
          <cell r="A62">
            <v>60</v>
          </cell>
          <cell r="AM62">
            <v>1.8517</v>
          </cell>
          <cell r="AN62">
            <v>0.0046</v>
          </cell>
          <cell r="AO62">
            <v>0</v>
          </cell>
          <cell r="AP62">
            <v>0</v>
          </cell>
        </row>
        <row r="63">
          <cell r="A63">
            <v>61</v>
          </cell>
          <cell r="AM63">
            <v>19.792</v>
          </cell>
          <cell r="AN63">
            <v>22.4575</v>
          </cell>
          <cell r="AO63">
            <v>14.344</v>
          </cell>
          <cell r="AP63">
            <v>8.5253</v>
          </cell>
        </row>
        <row r="64">
          <cell r="A64">
            <v>62</v>
          </cell>
          <cell r="AM64">
            <v>31.491</v>
          </cell>
          <cell r="AN64">
            <v>3.1244</v>
          </cell>
          <cell r="AO64">
            <v>1.3796</v>
          </cell>
          <cell r="AP64">
            <v>3.795</v>
          </cell>
        </row>
        <row r="65">
          <cell r="A65">
            <v>63</v>
          </cell>
          <cell r="AM65">
            <v>8.7213</v>
          </cell>
          <cell r="AN65">
            <v>5.6632</v>
          </cell>
          <cell r="AO65">
            <v>5.1539</v>
          </cell>
          <cell r="AP65">
            <v>4.5037</v>
          </cell>
        </row>
        <row r="66">
          <cell r="A66">
            <v>64</v>
          </cell>
          <cell r="AM66">
            <v>14.8664</v>
          </cell>
          <cell r="AN66">
            <v>5.8458</v>
          </cell>
          <cell r="AO66">
            <v>4.3287</v>
          </cell>
          <cell r="AP66">
            <v>4.1348</v>
          </cell>
        </row>
        <row r="67">
          <cell r="A67">
            <v>65</v>
          </cell>
          <cell r="AM67">
            <v>6.79</v>
          </cell>
          <cell r="AN67">
            <v>1.2052</v>
          </cell>
          <cell r="AO67">
            <v>0.0399</v>
          </cell>
          <cell r="AP67">
            <v>0.6838</v>
          </cell>
        </row>
        <row r="68">
          <cell r="A68">
            <v>66</v>
          </cell>
          <cell r="AM68">
            <v>1.4596</v>
          </cell>
          <cell r="AN68">
            <v>0.3873</v>
          </cell>
          <cell r="AO68">
            <v>1.3941</v>
          </cell>
          <cell r="AP68">
            <v>0.2813</v>
          </cell>
        </row>
        <row r="69">
          <cell r="A69">
            <v>67</v>
          </cell>
          <cell r="AM69">
            <v>10.8463</v>
          </cell>
          <cell r="AN69">
            <v>3.7264</v>
          </cell>
          <cell r="AO69">
            <v>2.5806</v>
          </cell>
          <cell r="AP69">
            <v>1.6184</v>
          </cell>
        </row>
        <row r="70">
          <cell r="A70">
            <v>68</v>
          </cell>
          <cell r="AM70">
            <v>41.513</v>
          </cell>
          <cell r="AN70">
            <v>17.755</v>
          </cell>
          <cell r="AO70">
            <v>5.13</v>
          </cell>
          <cell r="AP70">
            <v>29.7289</v>
          </cell>
        </row>
        <row r="71">
          <cell r="A71">
            <v>69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70</v>
          </cell>
          <cell r="AM72">
            <v>27.4341</v>
          </cell>
          <cell r="AN72">
            <v>24.5922</v>
          </cell>
          <cell r="AO72">
            <v>9.6802</v>
          </cell>
          <cell r="AP72">
            <v>17.425</v>
          </cell>
        </row>
        <row r="73">
          <cell r="A73">
            <v>71</v>
          </cell>
          <cell r="AM73">
            <v>32.9536</v>
          </cell>
          <cell r="AN73">
            <v>6.0505</v>
          </cell>
          <cell r="AO73">
            <v>3.6578</v>
          </cell>
          <cell r="AP73">
            <v>3.8489</v>
          </cell>
        </row>
        <row r="74">
          <cell r="A74">
            <v>72</v>
          </cell>
          <cell r="AM74">
            <v>14.2657</v>
          </cell>
          <cell r="AN74">
            <v>13.9622</v>
          </cell>
          <cell r="AO74">
            <v>8.8201</v>
          </cell>
          <cell r="AP74">
            <v>6.5269</v>
          </cell>
        </row>
        <row r="75">
          <cell r="A75">
            <v>73</v>
          </cell>
          <cell r="AM75">
            <v>15.5468</v>
          </cell>
          <cell r="AN75">
            <v>1.6433</v>
          </cell>
          <cell r="AO75">
            <v>2.4467</v>
          </cell>
          <cell r="AP75">
            <v>3.8009</v>
          </cell>
        </row>
        <row r="76">
          <cell r="A76">
            <v>74</v>
          </cell>
          <cell r="AM76">
            <v>16.2379</v>
          </cell>
          <cell r="AN76">
            <v>5.792</v>
          </cell>
          <cell r="AO76">
            <v>3.3314</v>
          </cell>
          <cell r="AP76">
            <v>3.1766</v>
          </cell>
        </row>
        <row r="77">
          <cell r="A77">
            <v>75</v>
          </cell>
          <cell r="AM77">
            <v>13.642</v>
          </cell>
          <cell r="AN77">
            <v>1.1594</v>
          </cell>
          <cell r="AO77">
            <v>1.2388</v>
          </cell>
          <cell r="AP77">
            <v>0.5592</v>
          </cell>
        </row>
        <row r="78">
          <cell r="A78">
            <v>76</v>
          </cell>
          <cell r="AM78">
            <v>22.3729</v>
          </cell>
          <cell r="AN78">
            <v>16.1704</v>
          </cell>
          <cell r="AO78">
            <v>11.3237</v>
          </cell>
          <cell r="AP78">
            <v>0</v>
          </cell>
        </row>
        <row r="79">
          <cell r="A79">
            <v>77</v>
          </cell>
          <cell r="AM79">
            <v>11.0275</v>
          </cell>
          <cell r="AN79">
            <v>1.8503</v>
          </cell>
          <cell r="AO79">
            <v>1.7207</v>
          </cell>
          <cell r="AP79">
            <v>1.6407</v>
          </cell>
        </row>
        <row r="80">
          <cell r="A80">
            <v>78</v>
          </cell>
          <cell r="AM80">
            <v>15.1453</v>
          </cell>
          <cell r="AN80">
            <v>26.7472</v>
          </cell>
          <cell r="AO80">
            <v>8.1298</v>
          </cell>
          <cell r="AP80">
            <v>6.7368</v>
          </cell>
        </row>
        <row r="81">
          <cell r="A81">
            <v>79</v>
          </cell>
          <cell r="AM81">
            <v>19.9518</v>
          </cell>
          <cell r="AN81">
            <v>7.6873</v>
          </cell>
          <cell r="AO81">
            <v>3.4993</v>
          </cell>
          <cell r="AP81">
            <v>4.8082</v>
          </cell>
        </row>
        <row r="82">
          <cell r="A82">
            <v>80</v>
          </cell>
          <cell r="AM82">
            <v>11.4577</v>
          </cell>
          <cell r="AN82">
            <v>3.1997</v>
          </cell>
          <cell r="AO82">
            <v>5.1053</v>
          </cell>
          <cell r="AP82">
            <v>5.2184</v>
          </cell>
        </row>
        <row r="83">
          <cell r="A83">
            <v>81</v>
          </cell>
          <cell r="AM83">
            <v>14.1633</v>
          </cell>
          <cell r="AN83">
            <v>8.9299</v>
          </cell>
          <cell r="AO83">
            <v>9.4613</v>
          </cell>
          <cell r="AP83">
            <v>4.7962</v>
          </cell>
        </row>
        <row r="84">
          <cell r="A84">
            <v>82</v>
          </cell>
          <cell r="AM84">
            <v>8.363</v>
          </cell>
          <cell r="AN84">
            <v>0.0594</v>
          </cell>
          <cell r="AO84">
            <v>0.1151</v>
          </cell>
          <cell r="AP84">
            <v>0.4491</v>
          </cell>
        </row>
        <row r="85">
          <cell r="A85">
            <v>83</v>
          </cell>
          <cell r="AM85">
            <v>21.0034</v>
          </cell>
          <cell r="AN85">
            <v>4.6369</v>
          </cell>
          <cell r="AO85">
            <v>5.6381</v>
          </cell>
          <cell r="AP85">
            <v>3.9232</v>
          </cell>
        </row>
        <row r="86">
          <cell r="A86">
            <v>84</v>
          </cell>
          <cell r="AM86">
            <v>11.2486</v>
          </cell>
          <cell r="AN86">
            <v>6.1815</v>
          </cell>
          <cell r="AO86">
            <v>8.0549</v>
          </cell>
          <cell r="AP86">
            <v>7.9354</v>
          </cell>
        </row>
        <row r="87">
          <cell r="A87">
            <v>85</v>
          </cell>
          <cell r="AM87">
            <v>61.6199</v>
          </cell>
          <cell r="AN87">
            <v>4.2857</v>
          </cell>
          <cell r="AO87">
            <v>2.7218</v>
          </cell>
          <cell r="AP87">
            <v>6.8564</v>
          </cell>
        </row>
        <row r="88">
          <cell r="A88">
            <v>86</v>
          </cell>
          <cell r="AM88">
            <v>70.4053</v>
          </cell>
          <cell r="AN88">
            <v>38.6786</v>
          </cell>
          <cell r="AO88">
            <v>57.0872</v>
          </cell>
          <cell r="AP88">
            <v>10.6581</v>
          </cell>
        </row>
        <row r="89">
          <cell r="A89">
            <v>87</v>
          </cell>
          <cell r="AM89">
            <v>40.8567</v>
          </cell>
          <cell r="AN89">
            <v>49.1765</v>
          </cell>
          <cell r="AO89">
            <v>23.808</v>
          </cell>
          <cell r="AP89">
            <v>12.0952</v>
          </cell>
        </row>
        <row r="90">
          <cell r="A90">
            <v>88</v>
          </cell>
          <cell r="AM90">
            <v>17.9826</v>
          </cell>
          <cell r="AN90">
            <v>18.916</v>
          </cell>
          <cell r="AO90">
            <v>4.8971</v>
          </cell>
          <cell r="AP90">
            <v>20.4331</v>
          </cell>
        </row>
        <row r="91">
          <cell r="A91">
            <v>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</sheetData>
      <sheetData sheetId="5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>
            <v>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56">
          <cell r="A56">
            <v>51</v>
          </cell>
        </row>
        <row r="57">
          <cell r="A57">
            <v>52</v>
          </cell>
        </row>
        <row r="58">
          <cell r="A58">
            <v>53</v>
          </cell>
        </row>
        <row r="59">
          <cell r="A59">
            <v>54</v>
          </cell>
        </row>
        <row r="60">
          <cell r="A60">
            <v>55</v>
          </cell>
        </row>
        <row r="61">
          <cell r="A61">
            <v>56</v>
          </cell>
        </row>
        <row r="62">
          <cell r="A62">
            <v>57</v>
          </cell>
        </row>
        <row r="63">
          <cell r="A63">
            <v>58</v>
          </cell>
        </row>
        <row r="64">
          <cell r="A64">
            <v>59</v>
          </cell>
        </row>
        <row r="65">
          <cell r="A65">
            <v>60</v>
          </cell>
        </row>
        <row r="66">
          <cell r="A66">
            <v>61</v>
          </cell>
        </row>
        <row r="67">
          <cell r="A67">
            <v>62</v>
          </cell>
        </row>
        <row r="68">
          <cell r="A68">
            <v>63</v>
          </cell>
        </row>
        <row r="69">
          <cell r="A69">
            <v>64</v>
          </cell>
        </row>
        <row r="70">
          <cell r="A70">
            <v>65</v>
          </cell>
        </row>
        <row r="71">
          <cell r="A71">
            <v>66</v>
          </cell>
        </row>
        <row r="72">
          <cell r="A72">
            <v>67</v>
          </cell>
        </row>
        <row r="73">
          <cell r="A73">
            <v>68</v>
          </cell>
        </row>
        <row r="74">
          <cell r="A74">
            <v>69</v>
          </cell>
        </row>
        <row r="75">
          <cell r="A75">
            <v>70</v>
          </cell>
        </row>
        <row r="76">
          <cell r="A76">
            <v>71</v>
          </cell>
        </row>
        <row r="77">
          <cell r="A77">
            <v>72</v>
          </cell>
        </row>
        <row r="78">
          <cell r="A78">
            <v>73</v>
          </cell>
        </row>
        <row r="79">
          <cell r="A79">
            <v>74</v>
          </cell>
        </row>
        <row r="80">
          <cell r="A80">
            <v>75</v>
          </cell>
        </row>
        <row r="81">
          <cell r="A81">
            <v>76</v>
          </cell>
        </row>
        <row r="82">
          <cell r="A82">
            <v>77</v>
          </cell>
        </row>
        <row r="83">
          <cell r="A83">
            <v>78</v>
          </cell>
        </row>
        <row r="84">
          <cell r="A84">
            <v>79</v>
          </cell>
        </row>
        <row r="85">
          <cell r="A85">
            <v>80</v>
          </cell>
        </row>
        <row r="86">
          <cell r="A86">
            <v>81</v>
          </cell>
        </row>
        <row r="87">
          <cell r="A87">
            <v>82</v>
          </cell>
        </row>
        <row r="88">
          <cell r="A88">
            <v>83</v>
          </cell>
        </row>
        <row r="89">
          <cell r="A89">
            <v>84</v>
          </cell>
        </row>
        <row r="90">
          <cell r="A90">
            <v>85</v>
          </cell>
        </row>
        <row r="91">
          <cell r="A91">
            <v>86</v>
          </cell>
        </row>
        <row r="92">
          <cell r="A92">
            <v>87</v>
          </cell>
        </row>
        <row r="93">
          <cell r="A93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1" max="1" width="3.28125" style="2" customWidth="1"/>
    <col min="2" max="2" width="0.5625" style="2" customWidth="1"/>
    <col min="3" max="3" width="14.421875" style="2" bestFit="1" customWidth="1"/>
    <col min="4" max="8" width="12.7109375" style="2" customWidth="1"/>
    <col min="9" max="9" width="11.421875" style="0" customWidth="1"/>
    <col min="10" max="11" width="11.421875" style="3" customWidth="1"/>
    <col min="12" max="12" width="11.57421875" style="2" bestFit="1" customWidth="1"/>
    <col min="13" max="16384" width="11.421875" style="2" customWidth="1"/>
  </cols>
  <sheetData>
    <row r="1" spans="1:8" ht="18">
      <c r="A1" s="32" t="s">
        <v>0</v>
      </c>
      <c r="B1" s="32"/>
      <c r="C1" s="32"/>
      <c r="D1" s="32"/>
      <c r="E1" s="32"/>
      <c r="F1" s="32"/>
      <c r="G1" s="32"/>
      <c r="H1" s="32"/>
    </row>
    <row r="2" spans="1:8" ht="18">
      <c r="A2" s="32" t="s">
        <v>99</v>
      </c>
      <c r="B2" s="32"/>
      <c r="C2" s="32"/>
      <c r="D2" s="32"/>
      <c r="E2" s="32"/>
      <c r="F2" s="32"/>
      <c r="G2" s="32"/>
      <c r="H2" s="32"/>
    </row>
    <row r="3" ht="13.5" thickBot="1"/>
    <row r="4" spans="1:8" ht="12.75">
      <c r="A4" s="4"/>
      <c r="B4" s="5"/>
      <c r="C4" s="6"/>
      <c r="D4" s="33" t="s">
        <v>1</v>
      </c>
      <c r="E4" s="34"/>
      <c r="F4" s="33" t="s">
        <v>2</v>
      </c>
      <c r="G4" s="34"/>
      <c r="H4" s="7"/>
    </row>
    <row r="5" spans="1:8" ht="13.5" thickBot="1">
      <c r="A5" s="35" t="s">
        <v>3</v>
      </c>
      <c r="B5" s="36"/>
      <c r="C5" s="37"/>
      <c r="D5" s="9" t="s">
        <v>4</v>
      </c>
      <c r="E5" s="8" t="s">
        <v>5</v>
      </c>
      <c r="F5" s="9" t="s">
        <v>4</v>
      </c>
      <c r="G5" s="8" t="s">
        <v>5</v>
      </c>
      <c r="H5" s="10" t="s">
        <v>6</v>
      </c>
    </row>
    <row r="6" spans="1:12" ht="12.75">
      <c r="A6" s="2">
        <v>1</v>
      </c>
      <c r="B6" s="2">
        <v>320</v>
      </c>
      <c r="C6" s="2" t="s">
        <v>7</v>
      </c>
      <c r="D6" s="11">
        <f>SUMIF('[1]OBBE1G'!A:A,'[1]Argitaratzeko'!A6,'[1]OBBE1G'!AM:AM)</f>
        <v>15.65</v>
      </c>
      <c r="E6" s="3">
        <f>SUMIF('[1]OBBE2G'!A:A,'[1]Argitaratzeko'!A6,'[1]OBBE2G'!AM:AM)</f>
        <v>82174.1</v>
      </c>
      <c r="F6" s="11">
        <f>SUMIF('[1]OBBE3G'!A:A,'[1]Argitaratzeko'!A6,'[1]OBBE3G'!AM:AM)</f>
        <v>16</v>
      </c>
      <c r="G6" s="3">
        <f>SUMIF('[1]OBBE4G'!A:A,'[1]Argitaratzeko'!A6,'[1]OBBE4G'!AM:AM)</f>
        <v>133.75</v>
      </c>
      <c r="H6" s="11">
        <f>SUMIF('[1]OBBE5G'!A:A,'[1]Argitaratzeko'!A6,'[1]OBBE5G'!AM:AM)</f>
        <v>15.6466</v>
      </c>
      <c r="I6" s="12">
        <f>IF(H6&gt;30,H6,"")</f>
      </c>
      <c r="J6" s="27">
        <f>D6*E6</f>
        <v>1286024.665</v>
      </c>
      <c r="K6" s="27">
        <f>F6*G6</f>
        <v>2140</v>
      </c>
      <c r="L6" s="13">
        <f>IF(E6+G6=0,1,0)</f>
        <v>0</v>
      </c>
    </row>
    <row r="7" spans="1:12" ht="12.75">
      <c r="A7" s="2">
        <v>2</v>
      </c>
      <c r="B7" s="2">
        <v>469</v>
      </c>
      <c r="C7" s="2" t="s">
        <v>8</v>
      </c>
      <c r="D7" s="11">
        <f>SUMIF('[1]OBBE1G'!A:A,'[1]Argitaratzeko'!A7,'[1]OBBE1G'!AM:AM)</f>
        <v>17.76</v>
      </c>
      <c r="E7" s="3">
        <f>SUMIF('[1]OBBE2G'!A:A,'[1]Argitaratzeko'!A7,'[1]OBBE2G'!AM:AM)</f>
        <v>127440.5</v>
      </c>
      <c r="F7" s="11">
        <f>SUMIF('[1]OBBE3G'!A:A,'[1]Argitaratzeko'!A7,'[1]OBBE3G'!AM:AM)</f>
        <v>0</v>
      </c>
      <c r="G7" s="3">
        <f>SUMIF('[1]OBBE4G'!A:A,'[1]Argitaratzeko'!A7,'[1]OBBE4G'!AM:AM)</f>
        <v>0</v>
      </c>
      <c r="H7" s="11">
        <f>SUMIF('[1]OBBE5G'!A:A,'[1]Argitaratzeko'!A7,'[1]OBBE5G'!AM:AM)</f>
        <v>17.761</v>
      </c>
      <c r="I7" s="12">
        <f aca="true" t="shared" si="0" ref="I7:I70">IF(H7&gt;30,H7,"")</f>
      </c>
      <c r="J7" s="27">
        <f aca="true" t="shared" si="1" ref="J7:J70">D7*E7</f>
        <v>2263343.2800000003</v>
      </c>
      <c r="K7" s="27">
        <f aca="true" t="shared" si="2" ref="K7:K70">F7*G7</f>
        <v>0</v>
      </c>
      <c r="L7" s="13">
        <f>IF(E7+G7=0,MAX(L$6:L6)+1,0)</f>
        <v>0</v>
      </c>
    </row>
    <row r="8" spans="1:12" ht="12.75">
      <c r="A8" s="2">
        <v>3</v>
      </c>
      <c r="B8" s="2">
        <v>777</v>
      </c>
      <c r="C8" s="2" t="s">
        <v>9</v>
      </c>
      <c r="D8" s="11">
        <f>SUMIF('[1]OBBE1G'!A:A,'[1]Argitaratzeko'!A8,'[1]OBBE1G'!AM:AM)</f>
        <v>4.54</v>
      </c>
      <c r="E8" s="3">
        <f>SUMIF('[1]OBBE2G'!A:A,'[1]Argitaratzeko'!A8,'[1]OBBE2G'!AM:AM)</f>
        <v>71484.17</v>
      </c>
      <c r="F8" s="11">
        <f>SUMIF('[1]OBBE3G'!A:A,'[1]Argitaratzeko'!A8,'[1]OBBE3G'!AM:AM)</f>
        <v>89</v>
      </c>
      <c r="G8" s="3">
        <f>SUMIF('[1]OBBE4G'!A:A,'[1]Argitaratzeko'!A8,'[1]OBBE4G'!AM:AM)</f>
        <v>265975.93</v>
      </c>
      <c r="H8" s="11">
        <f>SUMIF('[1]OBBE5G'!A:A,'[1]Argitaratzeko'!A8,'[1]OBBE5G'!AM:AM)</f>
        <v>71.1085</v>
      </c>
      <c r="I8" s="12">
        <f t="shared" si="0"/>
        <v>71.1085</v>
      </c>
      <c r="J8" s="27">
        <f t="shared" si="1"/>
        <v>324538.1318</v>
      </c>
      <c r="K8" s="27">
        <f t="shared" si="2"/>
        <v>23671857.77</v>
      </c>
      <c r="L8" s="13">
        <f>IF(E8+G8=0,MAX(L$6:L7)+1,0)</f>
        <v>0</v>
      </c>
    </row>
    <row r="9" spans="1:12" ht="12.75">
      <c r="A9" s="2">
        <v>4</v>
      </c>
      <c r="B9" s="2">
        <v>309</v>
      </c>
      <c r="C9" s="2" t="s">
        <v>10</v>
      </c>
      <c r="D9" s="11">
        <f>SUMIF('[1]OBBE1G'!A:A,'[1]Argitaratzeko'!A9,'[1]OBBE1G'!AM:AM)</f>
        <v>7.23</v>
      </c>
      <c r="E9" s="3">
        <f>SUMIF('[1]OBBE2G'!A:A,'[1]Argitaratzeko'!A9,'[1]OBBE2G'!AM:AM)</f>
        <v>133309.83000000002</v>
      </c>
      <c r="F9" s="11">
        <f>SUMIF('[1]OBBE3G'!A:A,'[1]Argitaratzeko'!A9,'[1]OBBE3G'!AM:AM)</f>
        <v>11.7289</v>
      </c>
      <c r="G9" s="3">
        <f>SUMIF('[1]OBBE4G'!A:A,'[1]Argitaratzeko'!A9,'[1]OBBE4G'!AM:AM)</f>
        <v>855.35</v>
      </c>
      <c r="H9" s="11">
        <f>SUMIF('[1]OBBE5G'!A:A,'[1]Argitaratzeko'!A9,'[1]OBBE5G'!AM:AM)</f>
        <v>7.2625</v>
      </c>
      <c r="I9" s="12">
        <f t="shared" si="0"/>
      </c>
      <c r="J9" s="27">
        <f t="shared" si="1"/>
        <v>963830.0709000002</v>
      </c>
      <c r="K9" s="27">
        <f t="shared" si="2"/>
        <v>10032.314615</v>
      </c>
      <c r="L9" s="13">
        <f>IF(E9+G9=0,MAX(L$6:L8)+1,0)</f>
        <v>0</v>
      </c>
    </row>
    <row r="10" spans="1:12" ht="12.75">
      <c r="A10" s="2">
        <v>5</v>
      </c>
      <c r="B10" s="3">
        <v>1726</v>
      </c>
      <c r="C10" s="2" t="s">
        <v>11</v>
      </c>
      <c r="D10" s="11">
        <f>SUMIF('[1]OBBE1G'!A:A,'[1]Argitaratzeko'!A10,'[1]OBBE1G'!AM:AM)</f>
        <v>6.5</v>
      </c>
      <c r="E10" s="3">
        <f>SUMIF('[1]OBBE2G'!A:A,'[1]Argitaratzeko'!A10,'[1]OBBE2G'!AM:AM)</f>
        <v>209272.2</v>
      </c>
      <c r="F10" s="11">
        <f>SUMIF('[1]OBBE3G'!A:A,'[1]Argitaratzeko'!A10,'[1]OBBE3G'!AM:AM)</f>
        <v>0</v>
      </c>
      <c r="G10" s="3">
        <f>SUMIF('[1]OBBE4G'!A:A,'[1]Argitaratzeko'!A10,'[1]OBBE4G'!AM:AM)</f>
        <v>0</v>
      </c>
      <c r="H10" s="11">
        <f>SUMIF('[1]OBBE5G'!A:A,'[1]Argitaratzeko'!A10,'[1]OBBE5G'!AM:AM)</f>
        <v>6.5002</v>
      </c>
      <c r="I10" s="12">
        <f t="shared" si="0"/>
      </c>
      <c r="J10" s="27">
        <f t="shared" si="1"/>
        <v>1360269.3</v>
      </c>
      <c r="K10" s="27">
        <f t="shared" si="2"/>
        <v>0</v>
      </c>
      <c r="L10" s="13">
        <f>IF(E10+G10=0,MAX(L$6:L9)+1,0)</f>
        <v>0</v>
      </c>
    </row>
    <row r="11" spans="1:12" ht="12.75">
      <c r="A11" s="2">
        <v>6</v>
      </c>
      <c r="B11" s="2">
        <v>374</v>
      </c>
      <c r="C11" s="2" t="s">
        <v>12</v>
      </c>
      <c r="D11" s="11">
        <f>SUMIF('[1]OBBE1G'!A:A,'[1]Argitaratzeko'!A11,'[1]OBBE1G'!AM:AM)</f>
        <v>10.71</v>
      </c>
      <c r="E11" s="3">
        <f>SUMIF('[1]OBBE2G'!A:A,'[1]Argitaratzeko'!A11,'[1]OBBE2G'!AM:AM)</f>
        <v>54624.98</v>
      </c>
      <c r="F11" s="11">
        <f>SUMIF('[1]OBBE3G'!A:A,'[1]Argitaratzeko'!A11,'[1]OBBE3G'!AM:AM)</f>
        <v>0</v>
      </c>
      <c r="G11" s="3">
        <f>SUMIF('[1]OBBE4G'!A:A,'[1]Argitaratzeko'!A11,'[1]OBBE4G'!AM:AM)</f>
        <v>0</v>
      </c>
      <c r="H11" s="11">
        <f>SUMIF('[1]OBBE5G'!A:A,'[1]Argitaratzeko'!A11,'[1]OBBE5G'!AM:AM)</f>
        <v>10.712</v>
      </c>
      <c r="I11" s="12">
        <f t="shared" si="0"/>
      </c>
      <c r="J11" s="27">
        <f t="shared" si="1"/>
        <v>585033.5358000001</v>
      </c>
      <c r="K11" s="27">
        <f t="shared" si="2"/>
        <v>0</v>
      </c>
      <c r="L11" s="13">
        <f>IF(E11+G11=0,MAX(L$6:L10)+1,0)</f>
        <v>0</v>
      </c>
    </row>
    <row r="12" spans="1:12" ht="12.75">
      <c r="A12" s="2">
        <v>7</v>
      </c>
      <c r="B12" s="2">
        <v>427</v>
      </c>
      <c r="C12" s="2" t="s">
        <v>13</v>
      </c>
      <c r="D12" s="11">
        <f>SUMIF('[1]OBBE1G'!A:A,'[1]Argitaratzeko'!A12,'[1]OBBE1G'!AM:AM)</f>
        <v>19.9</v>
      </c>
      <c r="E12" s="3">
        <f>SUMIF('[1]OBBE2G'!A:A,'[1]Argitaratzeko'!A12,'[1]OBBE2G'!AM:AM)</f>
        <v>67194.17</v>
      </c>
      <c r="F12" s="11">
        <f>SUMIF('[1]OBBE3G'!A:A,'[1]Argitaratzeko'!A12,'[1]OBBE3G'!AM:AM)</f>
        <v>281.8414</v>
      </c>
      <c r="G12" s="3">
        <f>SUMIF('[1]OBBE4G'!A:A,'[1]Argitaratzeko'!A12,'[1]OBBE4G'!AM:AM)</f>
        <v>2756.8</v>
      </c>
      <c r="H12" s="11">
        <f>SUMIF('[1]OBBE5G'!A:A,'[1]Argitaratzeko'!A12,'[1]OBBE5G'!AM:AM)</f>
        <v>30.2224</v>
      </c>
      <c r="I12" s="12">
        <f t="shared" si="0"/>
        <v>30.2224</v>
      </c>
      <c r="J12" s="27">
        <f t="shared" si="1"/>
        <v>1337163.9829999998</v>
      </c>
      <c r="K12" s="27">
        <f t="shared" si="2"/>
        <v>776980.3715200002</v>
      </c>
      <c r="L12" s="13">
        <f>IF(E12+G12=0,MAX(L$6:L11)+1,0)</f>
        <v>0</v>
      </c>
    </row>
    <row r="13" spans="1:12" ht="12.75">
      <c r="A13" s="2">
        <v>8</v>
      </c>
      <c r="B13" s="2">
        <v>939</v>
      </c>
      <c r="C13" s="2" t="s">
        <v>14</v>
      </c>
      <c r="D13" s="11">
        <f>SUMIF('[1]OBBE1G'!A:A,'[1]Argitaratzeko'!A13,'[1]OBBE1G'!AM:AM)</f>
        <v>10.46</v>
      </c>
      <c r="E13" s="3">
        <f>SUMIF('[1]OBBE2G'!A:A,'[1]Argitaratzeko'!A13,'[1]OBBE2G'!AM:AM)</f>
        <v>123264.15</v>
      </c>
      <c r="F13" s="11">
        <f>SUMIF('[1]OBBE3G'!A:A,'[1]Argitaratzeko'!A13,'[1]OBBE3G'!AM:AM)</f>
        <v>0</v>
      </c>
      <c r="G13" s="3">
        <f>SUMIF('[1]OBBE4G'!A:A,'[1]Argitaratzeko'!A13,'[1]OBBE4G'!AM:AM)</f>
        <v>0</v>
      </c>
      <c r="H13" s="11">
        <f>SUMIF('[1]OBBE5G'!A:A,'[1]Argitaratzeko'!A13,'[1]OBBE5G'!AM:AM)</f>
        <v>10.4639</v>
      </c>
      <c r="I13" s="12">
        <f t="shared" si="0"/>
      </c>
      <c r="J13" s="27">
        <f t="shared" si="1"/>
        <v>1289343.009</v>
      </c>
      <c r="K13" s="27">
        <f t="shared" si="2"/>
        <v>0</v>
      </c>
      <c r="L13" s="13">
        <f>IF(E13+G13=0,MAX(L$6:L12)+1,0)</f>
        <v>0</v>
      </c>
    </row>
    <row r="14" spans="1:12" ht="12.75">
      <c r="A14" s="2">
        <v>9</v>
      </c>
      <c r="B14" s="3">
        <v>14618</v>
      </c>
      <c r="C14" s="2" t="s">
        <v>15</v>
      </c>
      <c r="D14" s="11">
        <f>SUMIF('[1]OBBE1G'!A:A,'[1]Argitaratzeko'!A14,'[1]OBBE1G'!AM:AM)</f>
        <v>15.25</v>
      </c>
      <c r="E14" s="3">
        <f>SUMIF('[1]OBBE2G'!A:A,'[1]Argitaratzeko'!A14,'[1]OBBE2G'!AM:AM)</f>
        <v>2899372.75</v>
      </c>
      <c r="F14" s="11">
        <f>SUMIF('[1]OBBE3G'!A:A,'[1]Argitaratzeko'!A14,'[1]OBBE3G'!AM:AM)</f>
        <v>21.1491</v>
      </c>
      <c r="G14" s="3">
        <f>SUMIF('[1]OBBE4G'!A:A,'[1]Argitaratzeko'!A14,'[1]OBBE4G'!AM:AM)</f>
        <v>4937.21</v>
      </c>
      <c r="H14" s="11">
        <f>SUMIF('[1]OBBE5G'!A:A,'[1]Argitaratzeko'!A14,'[1]OBBE5G'!AM:AM)</f>
        <v>15.2617</v>
      </c>
      <c r="I14" s="12">
        <f t="shared" si="0"/>
      </c>
      <c r="J14" s="27">
        <f t="shared" si="1"/>
        <v>44215434.4375</v>
      </c>
      <c r="K14" s="27">
        <f t="shared" si="2"/>
        <v>104417.548011</v>
      </c>
      <c r="L14" s="13">
        <f>IF(E14+G14=0,MAX(L$6:L13)+1,0)</f>
        <v>0</v>
      </c>
    </row>
    <row r="15" spans="1:12" ht="12.75">
      <c r="A15" s="2">
        <v>10</v>
      </c>
      <c r="B15" s="3">
        <v>2034</v>
      </c>
      <c r="C15" s="2" t="s">
        <v>16</v>
      </c>
      <c r="D15" s="11">
        <f>SUMIF('[1]OBBE1G'!A:A,'[1]Argitaratzeko'!A15,'[1]OBBE1G'!AM:AM)</f>
        <v>18.43</v>
      </c>
      <c r="E15" s="3">
        <f>SUMIF('[1]OBBE2G'!A:A,'[1]Argitaratzeko'!A15,'[1]OBBE2G'!AM:AM)</f>
        <v>245748.74</v>
      </c>
      <c r="F15" s="11">
        <f>SUMIF('[1]OBBE3G'!A:A,'[1]Argitaratzeko'!A15,'[1]OBBE3G'!AM:AM)</f>
        <v>79.2726</v>
      </c>
      <c r="G15" s="3">
        <f>SUMIF('[1]OBBE4G'!A:A,'[1]Argitaratzeko'!A15,'[1]OBBE4G'!AM:AM)</f>
        <v>206915.55</v>
      </c>
      <c r="H15" s="11">
        <f>SUMIF('[1]OBBE5G'!A:A,'[1]Argitaratzeko'!A15,'[1]OBBE5G'!AM:AM)</f>
        <v>46.2419</v>
      </c>
      <c r="I15" s="12">
        <f t="shared" si="0"/>
        <v>46.2419</v>
      </c>
      <c r="J15" s="27">
        <f t="shared" si="1"/>
        <v>4529149.2782</v>
      </c>
      <c r="K15" s="27">
        <f t="shared" si="2"/>
        <v>16402733.628929999</v>
      </c>
      <c r="L15" s="13">
        <f>IF(E15+G15=0,MAX(L$6:L14)+1,0)</f>
        <v>0</v>
      </c>
    </row>
    <row r="16" spans="1:12" ht="12.75">
      <c r="A16" s="2">
        <v>11</v>
      </c>
      <c r="B16" s="3">
        <v>2136</v>
      </c>
      <c r="C16" s="2" t="s">
        <v>17</v>
      </c>
      <c r="D16" s="11">
        <f>SUMIF('[1]OBBE1G'!A:A,'[1]Argitaratzeko'!A16,'[1]OBBE1G'!AM:AM)</f>
        <v>10.68</v>
      </c>
      <c r="E16" s="3">
        <f>SUMIF('[1]OBBE2G'!A:A,'[1]Argitaratzeko'!A16,'[1]OBBE2G'!AM:AM)</f>
        <v>695766.46</v>
      </c>
      <c r="F16" s="11">
        <f>SUMIF('[1]OBBE3G'!A:A,'[1]Argitaratzeko'!A16,'[1]OBBE3G'!AM:AM)</f>
        <v>138.7279</v>
      </c>
      <c r="G16" s="3">
        <f>SUMIF('[1]OBBE4G'!A:A,'[1]Argitaratzeko'!A16,'[1]OBBE4G'!AM:AM)</f>
        <v>1933.21</v>
      </c>
      <c r="H16" s="11">
        <f>SUMIF('[1]OBBE5G'!A:A,'[1]Argitaratzeko'!A16,'[1]OBBE5G'!AM:AM)</f>
        <v>11.033</v>
      </c>
      <c r="I16" s="12">
        <f t="shared" si="0"/>
      </c>
      <c r="J16" s="27">
        <f t="shared" si="1"/>
        <v>7430785.792799999</v>
      </c>
      <c r="K16" s="27">
        <f t="shared" si="2"/>
        <v>268190.163559</v>
      </c>
      <c r="L16" s="13">
        <f>IF(E16+G16=0,MAX(L$6:L15)+1,0)</f>
        <v>0</v>
      </c>
    </row>
    <row r="17" spans="1:12" ht="12.75">
      <c r="A17" s="2">
        <v>12</v>
      </c>
      <c r="B17" s="2">
        <v>205</v>
      </c>
      <c r="C17" s="2" t="s">
        <v>18</v>
      </c>
      <c r="D17" s="11">
        <f>SUMIF('[1]OBBE1G'!A:A,'[1]Argitaratzeko'!A17,'[1]OBBE1G'!AM:AM)</f>
        <v>27.44</v>
      </c>
      <c r="E17" s="3">
        <f>SUMIF('[1]OBBE2G'!A:A,'[1]Argitaratzeko'!A17,'[1]OBBE2G'!AM:AM)</f>
        <v>16317.92</v>
      </c>
      <c r="F17" s="11">
        <f>SUMIF('[1]OBBE3G'!A:A,'[1]Argitaratzeko'!A17,'[1]OBBE3G'!AM:AM)</f>
        <v>24.2573</v>
      </c>
      <c r="G17" s="3">
        <f>SUMIF('[1]OBBE4G'!A:A,'[1]Argitaratzeko'!A17,'[1]OBBE4G'!AM:AM)</f>
        <v>7182.91</v>
      </c>
      <c r="H17" s="11">
        <f>SUMIF('[1]OBBE5G'!A:A,'[1]Argitaratzeko'!A17,'[1]OBBE5G'!AM:AM)</f>
        <v>26.4683</v>
      </c>
      <c r="I17" s="12">
        <f t="shared" si="0"/>
      </c>
      <c r="J17" s="27">
        <f t="shared" si="1"/>
        <v>447763.7248</v>
      </c>
      <c r="K17" s="27">
        <f t="shared" si="2"/>
        <v>174238.002743</v>
      </c>
      <c r="L17" s="13">
        <f>IF(E17+G17=0,MAX(L$6:L16)+1,0)</f>
        <v>0</v>
      </c>
    </row>
    <row r="18" spans="1:12" ht="12.75">
      <c r="A18" s="2">
        <v>13</v>
      </c>
      <c r="B18" s="3">
        <v>6987</v>
      </c>
      <c r="C18" s="2" t="s">
        <v>19</v>
      </c>
      <c r="D18" s="11">
        <f>SUMIF('[1]OBBE1G'!A:A,'[1]Argitaratzeko'!A18,'[1]OBBE1G'!AM:AM)</f>
        <v>9.64</v>
      </c>
      <c r="E18" s="3">
        <f>SUMIF('[1]OBBE2G'!A:A,'[1]Argitaratzeko'!A18,'[1]OBBE2G'!AM:AM)</f>
        <v>1314155.62</v>
      </c>
      <c r="F18" s="11">
        <f>SUMIF('[1]OBBE3G'!A:A,'[1]Argitaratzeko'!A18,'[1]OBBE3G'!AM:AM)</f>
        <v>0.6616</v>
      </c>
      <c r="G18" s="3">
        <f>SUMIF('[1]OBBE4G'!A:A,'[1]Argitaratzeko'!A18,'[1]OBBE4G'!AM:AM)</f>
        <v>180845.06</v>
      </c>
      <c r="H18" s="11">
        <f>SUMIF('[1]OBBE5G'!A:A,'[1]Argitaratzeko'!A18,'[1]OBBE5G'!AM:AM)</f>
        <v>8.5566</v>
      </c>
      <c r="I18" s="12">
        <f t="shared" si="0"/>
      </c>
      <c r="J18" s="27">
        <f t="shared" si="1"/>
        <v>12668460.176800001</v>
      </c>
      <c r="K18" s="27">
        <f t="shared" si="2"/>
        <v>119647.09169599999</v>
      </c>
      <c r="L18" s="13">
        <f>IF(E18+G18=0,MAX(L$6:L17)+1,0)</f>
        <v>0</v>
      </c>
    </row>
    <row r="19" spans="1:12" ht="12.75">
      <c r="A19" s="2">
        <v>14</v>
      </c>
      <c r="B19" s="3">
        <v>1533</v>
      </c>
      <c r="C19" s="2" t="s">
        <v>20</v>
      </c>
      <c r="D19" s="11">
        <f>SUMIF('[1]OBBE1G'!A:A,'[1]Argitaratzeko'!A19,'[1]OBBE1G'!AM:AM)</f>
        <v>20.74</v>
      </c>
      <c r="E19" s="3">
        <f>SUMIF('[1]OBBE2G'!A:A,'[1]Argitaratzeko'!A19,'[1]OBBE2G'!AM:AM)</f>
        <v>239990.94</v>
      </c>
      <c r="F19" s="11">
        <f>SUMIF('[1]OBBE3G'!A:A,'[1]Argitaratzeko'!A19,'[1]OBBE3G'!AM:AM)</f>
        <v>19.2655</v>
      </c>
      <c r="G19" s="3">
        <f>SUMIF('[1]OBBE4G'!A:A,'[1]Argitaratzeko'!A19,'[1]OBBE4G'!AM:AM)</f>
        <v>112258.4</v>
      </c>
      <c r="H19" s="11">
        <f>SUMIF('[1]OBBE5G'!A:A,'[1]Argitaratzeko'!A19,'[1]OBBE5G'!AM:AM)</f>
        <v>20.2711</v>
      </c>
      <c r="I19" s="12">
        <f t="shared" si="0"/>
      </c>
      <c r="J19" s="27">
        <f t="shared" si="1"/>
        <v>4977412.0956</v>
      </c>
      <c r="K19" s="27">
        <f t="shared" si="2"/>
        <v>2162714.2051999997</v>
      </c>
      <c r="L19" s="13">
        <f>IF(E19+G19=0,MAX(L$6:L18)+1,0)</f>
        <v>0</v>
      </c>
    </row>
    <row r="20" spans="1:12" ht="12.75">
      <c r="A20" s="2">
        <v>15</v>
      </c>
      <c r="B20" s="3">
        <v>1669</v>
      </c>
      <c r="C20" s="2" t="s">
        <v>21</v>
      </c>
      <c r="D20" s="11">
        <f>SUMIF('[1]OBBE1G'!A:A,'[1]Argitaratzeko'!A20,'[1]OBBE1G'!AM:AM)</f>
        <v>4.42</v>
      </c>
      <c r="E20" s="3">
        <f>SUMIF('[1]OBBE2G'!A:A,'[1]Argitaratzeko'!A20,'[1]OBBE2G'!AM:AM)</f>
        <v>138333.99</v>
      </c>
      <c r="F20" s="11">
        <f>SUMIF('[1]OBBE3G'!A:A,'[1]Argitaratzeko'!A20,'[1]OBBE3G'!AM:AM)</f>
        <v>0</v>
      </c>
      <c r="G20" s="3">
        <f>SUMIF('[1]OBBE4G'!A:A,'[1]Argitaratzeko'!A20,'[1]OBBE4G'!AM:AM)</f>
        <v>64928.71</v>
      </c>
      <c r="H20" s="11">
        <f>SUMIF('[1]OBBE5G'!A:A,'[1]Argitaratzeko'!A20,'[1]OBBE5G'!AM:AM)</f>
        <v>3.0086</v>
      </c>
      <c r="I20" s="12">
        <f t="shared" si="0"/>
      </c>
      <c r="J20" s="27">
        <f t="shared" si="1"/>
        <v>611436.2357999999</v>
      </c>
      <c r="K20" s="27">
        <f t="shared" si="2"/>
        <v>0</v>
      </c>
      <c r="L20" s="13">
        <f>IF(E20+G20=0,MAX(L$6:L19)+1,0)</f>
        <v>0</v>
      </c>
    </row>
    <row r="21" spans="1:12" ht="12.75">
      <c r="A21" s="2">
        <v>16</v>
      </c>
      <c r="B21" s="3">
        <v>2081</v>
      </c>
      <c r="C21" s="2" t="s">
        <v>22</v>
      </c>
      <c r="D21" s="11">
        <f>SUMIF('[1]OBBE1G'!A:A,'[1]Argitaratzeko'!A21,'[1]OBBE1G'!AM:AM)</f>
        <v>4.73</v>
      </c>
      <c r="E21" s="3">
        <f>SUMIF('[1]OBBE2G'!A:A,'[1]Argitaratzeko'!A21,'[1]OBBE2G'!AM:AM)</f>
        <v>243831.74</v>
      </c>
      <c r="F21" s="11">
        <f>SUMIF('[1]OBBE3G'!A:A,'[1]Argitaratzeko'!A21,'[1]OBBE3G'!AM:AM)</f>
        <v>127.4184</v>
      </c>
      <c r="G21" s="3">
        <f>SUMIF('[1]OBBE4G'!A:A,'[1]Argitaratzeko'!A21,'[1]OBBE4G'!AM:AM)</f>
        <v>830.32</v>
      </c>
      <c r="H21" s="11">
        <f>SUMIF('[1]OBBE5G'!A:A,'[1]Argitaratzeko'!A21,'[1]OBBE5G'!AM:AM)</f>
        <v>5.1423</v>
      </c>
      <c r="I21" s="12">
        <f t="shared" si="0"/>
      </c>
      <c r="J21" s="27">
        <f t="shared" si="1"/>
        <v>1153324.1302</v>
      </c>
      <c r="K21" s="27">
        <f t="shared" si="2"/>
        <v>105798.04588800001</v>
      </c>
      <c r="L21" s="13">
        <f>IF(E21+G21=0,MAX(L$6:L20)+1,0)</f>
        <v>0</v>
      </c>
    </row>
    <row r="22" spans="1:12" ht="12.75">
      <c r="A22" s="2">
        <v>17</v>
      </c>
      <c r="B22" s="3">
        <v>11609</v>
      </c>
      <c r="C22" s="2" t="s">
        <v>23</v>
      </c>
      <c r="D22" s="11">
        <f>SUMIF('[1]OBBE1G'!A:A,'[1]Argitaratzeko'!A22,'[1]OBBE1G'!AM:AM)</f>
        <v>10.57</v>
      </c>
      <c r="E22" s="3">
        <f>SUMIF('[1]OBBE2G'!A:A,'[1]Argitaratzeko'!A22,'[1]OBBE2G'!AM:AM)</f>
        <v>1727253.84</v>
      </c>
      <c r="F22" s="11">
        <f>SUMIF('[1]OBBE3G'!A:A,'[1]Argitaratzeko'!A22,'[1]OBBE3G'!AM:AM)</f>
        <v>0</v>
      </c>
      <c r="G22" s="3">
        <f>SUMIF('[1]OBBE4G'!A:A,'[1]Argitaratzeko'!A22,'[1]OBBE4G'!AM:AM)</f>
        <v>0</v>
      </c>
      <c r="H22" s="11">
        <f>SUMIF('[1]OBBE5G'!A:A,'[1]Argitaratzeko'!A22,'[1]OBBE5G'!AM:AM)</f>
        <v>10.5694</v>
      </c>
      <c r="I22" s="12">
        <f t="shared" si="0"/>
      </c>
      <c r="J22" s="27">
        <f t="shared" si="1"/>
        <v>18257073.088800002</v>
      </c>
      <c r="K22" s="27">
        <f t="shared" si="2"/>
        <v>0</v>
      </c>
      <c r="L22" s="13">
        <f>IF(E22+G22=0,MAX(L$6:L21)+1,0)</f>
        <v>0</v>
      </c>
    </row>
    <row r="23" spans="1:12" ht="12.75">
      <c r="A23" s="2">
        <v>18</v>
      </c>
      <c r="B23" s="3">
        <v>14786</v>
      </c>
      <c r="C23" s="2" t="s">
        <v>24</v>
      </c>
      <c r="D23" s="11">
        <f>SUMIF('[1]OBBE1G'!A:A,'[1]Argitaratzeko'!A23,'[1]OBBE1G'!AM:AM)</f>
        <v>12.75</v>
      </c>
      <c r="E23" s="3">
        <f>SUMIF('[1]OBBE2G'!A:A,'[1]Argitaratzeko'!A23,'[1]OBBE2G'!AM:AM)</f>
        <v>2363919.16</v>
      </c>
      <c r="F23" s="11">
        <f>SUMIF('[1]OBBE3G'!A:A,'[1]Argitaratzeko'!A23,'[1]OBBE3G'!AM:AM)</f>
        <v>0.5239</v>
      </c>
      <c r="G23" s="3">
        <f>SUMIF('[1]OBBE4G'!A:A,'[1]Argitaratzeko'!A23,'[1]OBBE4G'!AM:AM)</f>
        <v>510335.3</v>
      </c>
      <c r="H23" s="11">
        <f>SUMIF('[1]OBBE5G'!A:A,'[1]Argitaratzeko'!A23,'[1]OBBE5G'!AM:AM)</f>
        <v>10.5804</v>
      </c>
      <c r="I23" s="12">
        <f t="shared" si="0"/>
      </c>
      <c r="J23" s="27">
        <f t="shared" si="1"/>
        <v>30139969.290000003</v>
      </c>
      <c r="K23" s="27">
        <f t="shared" si="2"/>
        <v>267364.66367000004</v>
      </c>
      <c r="L23" s="13">
        <f>IF(E23+G23=0,MAX(L$6:L22)+1,0)</f>
        <v>0</v>
      </c>
    </row>
    <row r="24" spans="1:12" ht="12.75">
      <c r="A24" s="2">
        <v>19</v>
      </c>
      <c r="B24" s="3">
        <v>13881</v>
      </c>
      <c r="C24" s="2" t="s">
        <v>25</v>
      </c>
      <c r="D24" s="11">
        <f>SUMIF('[1]OBBE1G'!A:A,'[1]Argitaratzeko'!A24,'[1]OBBE1G'!AM:AM)</f>
        <v>9.53</v>
      </c>
      <c r="E24" s="3">
        <f>SUMIF('[1]OBBE2G'!A:A,'[1]Argitaratzeko'!A24,'[1]OBBE2G'!AM:AM)</f>
        <v>2349197.29</v>
      </c>
      <c r="F24" s="11">
        <f>SUMIF('[1]OBBE3G'!A:A,'[1]Argitaratzeko'!A24,'[1]OBBE3G'!AM:AM)</f>
        <v>32.3478</v>
      </c>
      <c r="G24" s="3">
        <f>SUMIF('[1]OBBE4G'!A:A,'[1]Argitaratzeko'!A24,'[1]OBBE4G'!AM:AM)</f>
        <v>45239.98</v>
      </c>
      <c r="H24" s="11">
        <f>SUMIF('[1]OBBE5G'!A:A,'[1]Argitaratzeko'!A24,'[1]OBBE5G'!AM:AM)</f>
        <v>9.9564</v>
      </c>
      <c r="I24" s="12">
        <f t="shared" si="0"/>
      </c>
      <c r="J24" s="27">
        <f t="shared" si="1"/>
        <v>22387850.173699997</v>
      </c>
      <c r="K24" s="27">
        <f t="shared" si="2"/>
        <v>1463413.825044</v>
      </c>
      <c r="L24" s="13">
        <f>IF(E24+G24=0,MAX(L$6:L23)+1,0)</f>
        <v>0</v>
      </c>
    </row>
    <row r="25" spans="1:12" ht="12.75">
      <c r="A25" s="2">
        <v>20</v>
      </c>
      <c r="B25" s="2">
        <v>151</v>
      </c>
      <c r="C25" s="2" t="s">
        <v>26</v>
      </c>
      <c r="D25" s="11">
        <f>SUMIF('[1]OBBE1G'!A:A,'[1]Argitaratzeko'!A25,'[1]OBBE1G'!AM:AM)</f>
        <v>12.6</v>
      </c>
      <c r="E25" s="3">
        <f>SUMIF('[1]OBBE2G'!A:A,'[1]Argitaratzeko'!A25,'[1]OBBE2G'!AM:AM)</f>
        <v>13219.71</v>
      </c>
      <c r="F25" s="11">
        <f>SUMIF('[1]OBBE3G'!A:A,'[1]Argitaratzeko'!A25,'[1]OBBE3G'!AM:AM)</f>
        <v>8.9116</v>
      </c>
      <c r="G25" s="3">
        <f>SUMIF('[1]OBBE4G'!A:A,'[1]Argitaratzeko'!A25,'[1]OBBE4G'!AM:AM)</f>
        <v>17300.26</v>
      </c>
      <c r="H25" s="11">
        <f>SUMIF('[1]OBBE5G'!A:A,'[1]Argitaratzeko'!A25,'[1]OBBE5G'!AM:AM)</f>
        <v>10.5095</v>
      </c>
      <c r="I25" s="12">
        <f t="shared" si="0"/>
      </c>
      <c r="J25" s="27">
        <f t="shared" si="1"/>
        <v>166568.346</v>
      </c>
      <c r="K25" s="27">
        <f t="shared" si="2"/>
        <v>154172.99701599998</v>
      </c>
      <c r="L25" s="13">
        <f>IF(E25+G25=0,MAX(L$6:L24)+1,0)</f>
        <v>0</v>
      </c>
    </row>
    <row r="26" spans="1:12" ht="12.75">
      <c r="A26" s="2">
        <v>21</v>
      </c>
      <c r="B26" s="2">
        <v>239</v>
      </c>
      <c r="C26" s="2" t="s">
        <v>27</v>
      </c>
      <c r="D26" s="11">
        <f>SUMIF('[1]OBBE1G'!A:A,'[1]Argitaratzeko'!A26,'[1]OBBE1G'!AM:AM)</f>
        <v>20.2</v>
      </c>
      <c r="E26" s="3">
        <f>SUMIF('[1]OBBE2G'!A:A,'[1]Argitaratzeko'!A26,'[1]OBBE2G'!AM:AM)</f>
        <v>34796.86</v>
      </c>
      <c r="F26" s="11">
        <f>SUMIF('[1]OBBE3G'!A:A,'[1]Argitaratzeko'!A26,'[1]OBBE3G'!AM:AM)</f>
        <v>23</v>
      </c>
      <c r="G26" s="3">
        <f>SUMIF('[1]OBBE4G'!A:A,'[1]Argitaratzeko'!A26,'[1]OBBE4G'!AM:AM)</f>
        <v>333.61</v>
      </c>
      <c r="H26" s="11">
        <f>SUMIF('[1]OBBE5G'!A:A,'[1]Argitaratzeko'!A26,'[1]OBBE5G'!AM:AM)</f>
        <v>20.2272</v>
      </c>
      <c r="I26" s="12">
        <f t="shared" si="0"/>
      </c>
      <c r="J26" s="27">
        <f t="shared" si="1"/>
        <v>702896.572</v>
      </c>
      <c r="K26" s="27">
        <f t="shared" si="2"/>
        <v>7673.030000000001</v>
      </c>
      <c r="L26" s="13">
        <f>IF(E26+G26=0,MAX(L$6:L25)+1,0)</f>
        <v>0</v>
      </c>
    </row>
    <row r="27" spans="1:12" ht="12.75">
      <c r="A27" s="2">
        <v>22</v>
      </c>
      <c r="B27" s="3">
        <v>1081</v>
      </c>
      <c r="C27" s="2" t="s">
        <v>28</v>
      </c>
      <c r="D27" s="11">
        <f>SUMIF('[1]OBBE1G'!A:A,'[1]Argitaratzeko'!A27,'[1]OBBE1G'!AM:AM)</f>
        <v>11.48</v>
      </c>
      <c r="E27" s="3">
        <f>SUMIF('[1]OBBE2G'!A:A,'[1]Argitaratzeko'!A27,'[1]OBBE2G'!AM:AM)</f>
        <v>135605.24</v>
      </c>
      <c r="F27" s="11">
        <f>SUMIF('[1]OBBE3G'!A:A,'[1]Argitaratzeko'!A27,'[1]OBBE3G'!AM:AM)</f>
        <v>0.6507</v>
      </c>
      <c r="G27" s="3">
        <f>SUMIF('[1]OBBE4G'!A:A,'[1]Argitaratzeko'!A27,'[1]OBBE4G'!AM:AM)</f>
        <v>35995.09</v>
      </c>
      <c r="H27" s="11">
        <f>SUMIF('[1]OBBE5G'!A:A,'[1]Argitaratzeko'!A27,'[1]OBBE5G'!AM:AM)</f>
        <v>9.2056</v>
      </c>
      <c r="I27" s="12">
        <f t="shared" si="0"/>
      </c>
      <c r="J27" s="27">
        <f t="shared" si="1"/>
        <v>1556748.1552</v>
      </c>
      <c r="K27" s="27">
        <f t="shared" si="2"/>
        <v>23422.005062999997</v>
      </c>
      <c r="L27" s="13">
        <f>IF(E27+G27=0,MAX(L$6:L26)+1,0)</f>
        <v>0</v>
      </c>
    </row>
    <row r="28" spans="1:12" ht="12.75">
      <c r="A28" s="2">
        <v>23</v>
      </c>
      <c r="B28" s="2">
        <v>602</v>
      </c>
      <c r="C28" s="2" t="s">
        <v>29</v>
      </c>
      <c r="D28" s="11">
        <f>SUMIF('[1]OBBE1G'!A:A,'[1]Argitaratzeko'!A28,'[1]OBBE1G'!AM:AM)</f>
        <v>15.22</v>
      </c>
      <c r="E28" s="3">
        <f>SUMIF('[1]OBBE2G'!A:A,'[1]Argitaratzeko'!A28,'[1]OBBE2G'!AM:AM)</f>
        <v>92970.68</v>
      </c>
      <c r="F28" s="11">
        <f>SUMIF('[1]OBBE3G'!A:A,'[1]Argitaratzeko'!A28,'[1]OBBE3G'!AM:AM)</f>
        <v>12.1844</v>
      </c>
      <c r="G28" s="3">
        <f>SUMIF('[1]OBBE4G'!A:A,'[1]Argitaratzeko'!A28,'[1]OBBE4G'!AM:AM)</f>
        <v>21063.48</v>
      </c>
      <c r="H28" s="11">
        <f>SUMIF('[1]OBBE5G'!A:A,'[1]Argitaratzeko'!A28,'[1]OBBE5G'!AM:AM)</f>
        <v>14.662</v>
      </c>
      <c r="I28" s="12">
        <f t="shared" si="0"/>
      </c>
      <c r="J28" s="27">
        <f t="shared" si="1"/>
        <v>1415013.7496</v>
      </c>
      <c r="K28" s="27">
        <f t="shared" si="2"/>
        <v>256645.865712</v>
      </c>
      <c r="L28" s="13">
        <f>IF(E28+G28=0,MAX(L$6:L27)+1,0)</f>
        <v>0</v>
      </c>
    </row>
    <row r="29" spans="1:12" ht="12.75">
      <c r="A29" s="2">
        <v>24</v>
      </c>
      <c r="B29" s="2">
        <v>508</v>
      </c>
      <c r="C29" s="2" t="s">
        <v>30</v>
      </c>
      <c r="D29" s="11">
        <f>SUMIF('[1]OBBE1G'!A:A,'[1]Argitaratzeko'!A29,'[1]OBBE1G'!AM:AM)</f>
        <v>5.3</v>
      </c>
      <c r="E29" s="3">
        <f>SUMIF('[1]OBBE2G'!A:A,'[1]Argitaratzeko'!A29,'[1]OBBE2G'!AM:AM)</f>
        <v>106747.79</v>
      </c>
      <c r="F29" s="11">
        <f>SUMIF('[1]OBBE3G'!A:A,'[1]Argitaratzeko'!A29,'[1]OBBE3G'!AM:AM)</f>
        <v>1.0028</v>
      </c>
      <c r="G29" s="3">
        <f>SUMIF('[1]OBBE4G'!A:A,'[1]Argitaratzeko'!A29,'[1]OBBE4G'!AM:AM)</f>
        <v>2456.13</v>
      </c>
      <c r="H29" s="11">
        <f>SUMIF('[1]OBBE5G'!A:A,'[1]Argitaratzeko'!A29,'[1]OBBE5G'!AM:AM)</f>
        <v>5.2061</v>
      </c>
      <c r="I29" s="12">
        <f t="shared" si="0"/>
      </c>
      <c r="J29" s="27">
        <f t="shared" si="1"/>
        <v>565763.2869999999</v>
      </c>
      <c r="K29" s="27">
        <f t="shared" si="2"/>
        <v>2463.007164</v>
      </c>
      <c r="L29" s="13">
        <f>IF(E29+G29=0,MAX(L$6:L28)+1,0)</f>
        <v>0</v>
      </c>
    </row>
    <row r="30" spans="1:12" ht="12.75">
      <c r="A30" s="2">
        <v>25</v>
      </c>
      <c r="B30" s="3">
        <v>1519</v>
      </c>
      <c r="C30" s="2" t="s">
        <v>31</v>
      </c>
      <c r="D30" s="11">
        <f>SUMIF('[1]OBBE1G'!A:A,'[1]Argitaratzeko'!A30,'[1]OBBE1G'!AM:AM)</f>
        <v>8.52</v>
      </c>
      <c r="E30" s="3">
        <f>SUMIF('[1]OBBE2G'!A:A,'[1]Argitaratzeko'!A30,'[1]OBBE2G'!AM:AM)</f>
        <v>364877.63</v>
      </c>
      <c r="F30" s="11">
        <f>SUMIF('[1]OBBE3G'!A:A,'[1]Argitaratzeko'!A30,'[1]OBBE3G'!AM:AM)</f>
        <v>6.1898</v>
      </c>
      <c r="G30" s="3">
        <f>SUMIF('[1]OBBE4G'!A:A,'[1]Argitaratzeko'!A30,'[1]OBBE4G'!AM:AM)</f>
        <v>6297.81</v>
      </c>
      <c r="H30" s="11">
        <f>SUMIF('[1]OBBE5G'!A:A,'[1]Argitaratzeko'!A30,'[1]OBBE5G'!AM:AM)</f>
        <v>8.4791</v>
      </c>
      <c r="I30" s="12">
        <f t="shared" si="0"/>
      </c>
      <c r="J30" s="27">
        <f t="shared" si="1"/>
        <v>3108757.4076</v>
      </c>
      <c r="K30" s="27">
        <f t="shared" si="2"/>
        <v>38982.184338</v>
      </c>
      <c r="L30" s="13">
        <f>IF(E30+G30=0,MAX(L$6:L29)+1,0)</f>
        <v>0</v>
      </c>
    </row>
    <row r="31" spans="1:12" ht="12.75">
      <c r="A31" s="2">
        <v>26</v>
      </c>
      <c r="B31" s="2">
        <v>252</v>
      </c>
      <c r="C31" s="2" t="s">
        <v>32</v>
      </c>
      <c r="D31" s="11">
        <f>SUMIF('[1]OBBE1G'!A:A,'[1]Argitaratzeko'!A31,'[1]OBBE1G'!AM:AM)</f>
        <v>15.77</v>
      </c>
      <c r="E31" s="3">
        <f>SUMIF('[1]OBBE2G'!A:A,'[1]Argitaratzeko'!A31,'[1]OBBE2G'!AM:AM)</f>
        <v>350506.99</v>
      </c>
      <c r="F31" s="11">
        <f>SUMIF('[1]OBBE3G'!A:A,'[1]Argitaratzeko'!A31,'[1]OBBE3G'!AM:AM)</f>
        <v>93.9962</v>
      </c>
      <c r="G31" s="3">
        <f>SUMIF('[1]OBBE4G'!A:A,'[1]Argitaratzeko'!A31,'[1]OBBE4G'!AM:AM)</f>
        <v>8019.24</v>
      </c>
      <c r="H31" s="11">
        <f>SUMIF('[1]OBBE5G'!A:A,'[1]Argitaratzeko'!A31,'[1]OBBE5G'!AM:AM)</f>
        <v>17.5239</v>
      </c>
      <c r="I31" s="12">
        <f t="shared" si="0"/>
      </c>
      <c r="J31" s="27">
        <f t="shared" si="1"/>
        <v>5527495.232299999</v>
      </c>
      <c r="K31" s="27">
        <f t="shared" si="2"/>
        <v>753778.086888</v>
      </c>
      <c r="L31" s="13">
        <f>IF(E31+G31=0,MAX(L$6:L30)+1,0)</f>
        <v>0</v>
      </c>
    </row>
    <row r="32" spans="1:12" ht="12.75">
      <c r="A32" s="2">
        <v>27</v>
      </c>
      <c r="B32" s="3">
        <v>3725</v>
      </c>
      <c r="C32" s="2" t="s">
        <v>33</v>
      </c>
      <c r="D32" s="11">
        <f>SUMIF('[1]OBBE1G'!A:A,'[1]Argitaratzeko'!A32,'[1]OBBE1G'!AM:AM)</f>
        <v>5.75</v>
      </c>
      <c r="E32" s="3">
        <f>SUMIF('[1]OBBE2G'!A:A,'[1]Argitaratzeko'!A32,'[1]OBBE2G'!AM:AM)</f>
        <v>526214.98</v>
      </c>
      <c r="F32" s="11">
        <f>SUMIF('[1]OBBE3G'!A:A,'[1]Argitaratzeko'!A32,'[1]OBBE3G'!AM:AM)</f>
        <v>7.7789</v>
      </c>
      <c r="G32" s="3">
        <f>SUMIF('[1]OBBE4G'!A:A,'[1]Argitaratzeko'!A32,'[1]OBBE4G'!AM:AM)</f>
        <v>86187.72</v>
      </c>
      <c r="H32" s="11">
        <f>SUMIF('[1]OBBE5G'!A:A,'[1]Argitaratzeko'!A32,'[1]OBBE5G'!AM:AM)</f>
        <v>6.0353</v>
      </c>
      <c r="I32" s="12">
        <f t="shared" si="0"/>
      </c>
      <c r="J32" s="27">
        <f t="shared" si="1"/>
        <v>3025736.135</v>
      </c>
      <c r="K32" s="27">
        <f t="shared" si="2"/>
        <v>670445.655108</v>
      </c>
      <c r="L32" s="13">
        <f>IF(E32+G32=0,MAX(L$6:L31)+1,0)</f>
        <v>0</v>
      </c>
    </row>
    <row r="33" spans="1:12" ht="12.75">
      <c r="A33" s="2">
        <v>28</v>
      </c>
      <c r="B33" s="3">
        <v>2976</v>
      </c>
      <c r="C33" s="2" t="s">
        <v>34</v>
      </c>
      <c r="D33" s="11">
        <f>SUMIF('[1]OBBE1G'!A:A,'[1]Argitaratzeko'!A33,'[1]OBBE1G'!AM:AM)</f>
        <v>0</v>
      </c>
      <c r="E33" s="3">
        <f>SUMIF('[1]OBBE2G'!A:A,'[1]Argitaratzeko'!A33,'[1]OBBE2G'!AM:AM)</f>
        <v>0</v>
      </c>
      <c r="F33" s="11">
        <f>SUMIF('[1]OBBE3G'!A:A,'[1]Argitaratzeko'!A33,'[1]OBBE3G'!AM:AM)</f>
        <v>74.5313</v>
      </c>
      <c r="G33" s="3">
        <f>SUMIF('[1]OBBE4G'!A:A,'[1]Argitaratzeko'!A33,'[1]OBBE4G'!AM:AM)</f>
        <v>545312.79</v>
      </c>
      <c r="H33" s="11">
        <f>SUMIF('[1]OBBE5G'!A:A,'[1]Argitaratzeko'!A33,'[1]OBBE5G'!AM:AM)</f>
        <v>74.5313</v>
      </c>
      <c r="I33" s="12">
        <f t="shared" si="0"/>
        <v>74.5313</v>
      </c>
      <c r="J33" s="27">
        <f t="shared" si="1"/>
        <v>0</v>
      </c>
      <c r="K33" s="27">
        <f t="shared" si="2"/>
        <v>40642871.145327</v>
      </c>
      <c r="L33" s="13">
        <f>IF(E33+G33=0,MAX(L$6:L32)+1,0)</f>
        <v>0</v>
      </c>
    </row>
    <row r="34" spans="1:12" ht="12.75">
      <c r="A34" s="2">
        <v>29</v>
      </c>
      <c r="B34" s="3">
        <v>5457</v>
      </c>
      <c r="C34" s="2" t="s">
        <v>35</v>
      </c>
      <c r="D34" s="11">
        <f>SUMIF('[1]OBBE1G'!A:A,'[1]Argitaratzeko'!A34,'[1]OBBE1G'!AM:AM)</f>
        <v>7.9</v>
      </c>
      <c r="E34" s="3">
        <f>SUMIF('[1]OBBE2G'!A:A,'[1]Argitaratzeko'!A34,'[1]OBBE2G'!AM:AM)</f>
        <v>1381826.85</v>
      </c>
      <c r="F34" s="11">
        <f>SUMIF('[1]OBBE3G'!A:A,'[1]Argitaratzeko'!A34,'[1]OBBE3G'!AM:AM)</f>
        <v>32.1735</v>
      </c>
      <c r="G34" s="3">
        <f>SUMIF('[1]OBBE4G'!A:A,'[1]Argitaratzeko'!A34,'[1]OBBE4G'!AM:AM)</f>
        <v>23725.85</v>
      </c>
      <c r="H34" s="11">
        <f>SUMIF('[1]OBBE5G'!A:A,'[1]Argitaratzeko'!A34,'[1]OBBE5G'!AM:AM)</f>
        <v>8.3081</v>
      </c>
      <c r="I34" s="12">
        <f t="shared" si="0"/>
      </c>
      <c r="J34" s="27">
        <f t="shared" si="1"/>
        <v>10916432.115000002</v>
      </c>
      <c r="K34" s="27">
        <f t="shared" si="2"/>
        <v>763343.6349749999</v>
      </c>
      <c r="L34" s="13">
        <f>IF(E34+G34=0,MAX(L$6:L33)+1,0)</f>
        <v>0</v>
      </c>
    </row>
    <row r="35" spans="1:12" ht="12.75">
      <c r="A35" s="2">
        <v>30</v>
      </c>
      <c r="B35" s="3">
        <v>27406</v>
      </c>
      <c r="C35" s="2" t="s">
        <v>36</v>
      </c>
      <c r="D35" s="11">
        <f>SUMIF('[1]OBBE1G'!A:A,'[1]Argitaratzeko'!A35,'[1]OBBE1G'!AM:AM)</f>
        <v>26.89</v>
      </c>
      <c r="E35" s="3">
        <f>SUMIF('[1]OBBE2G'!A:A,'[1]Argitaratzeko'!A35,'[1]OBBE2G'!AM:AM)</f>
        <v>3358446.99</v>
      </c>
      <c r="F35" s="11">
        <f>SUMIF('[1]OBBE3G'!A:A,'[1]Argitaratzeko'!A35,'[1]OBBE3G'!AM:AM)</f>
        <v>19.1549</v>
      </c>
      <c r="G35" s="3">
        <f>SUMIF('[1]OBBE4G'!A:A,'[1]Argitaratzeko'!A35,'[1]OBBE4G'!AM:AM)</f>
        <v>1174913.3</v>
      </c>
      <c r="H35" s="11">
        <f>SUMIF('[1]OBBE5G'!A:A,'[1]Argitaratzeko'!A35,'[1]OBBE5G'!AM:AM)</f>
        <v>24.8843</v>
      </c>
      <c r="I35" s="12">
        <f t="shared" si="0"/>
      </c>
      <c r="J35" s="27">
        <f t="shared" si="1"/>
        <v>90308639.5611</v>
      </c>
      <c r="K35" s="27">
        <f t="shared" si="2"/>
        <v>22505346.770170003</v>
      </c>
      <c r="L35" s="13">
        <f>IF(E35+G35=0,MAX(L$6:L34)+1,0)</f>
        <v>0</v>
      </c>
    </row>
    <row r="36" spans="1:12" ht="12.75">
      <c r="A36" s="2">
        <v>31</v>
      </c>
      <c r="B36" s="2">
        <v>239</v>
      </c>
      <c r="C36" s="2" t="s">
        <v>37</v>
      </c>
      <c r="D36" s="11">
        <f>SUMIF('[1]OBBE1G'!A:A,'[1]Argitaratzeko'!A36,'[1]OBBE1G'!AM:AM)</f>
        <v>15.09</v>
      </c>
      <c r="E36" s="3">
        <f>SUMIF('[1]OBBE2G'!A:A,'[1]Argitaratzeko'!A36,'[1]OBBE2G'!AM:AM)</f>
        <v>73688.69</v>
      </c>
      <c r="F36" s="11">
        <f>SUMIF('[1]OBBE3G'!A:A,'[1]Argitaratzeko'!A36,'[1]OBBE3G'!AM:AM)</f>
        <v>0</v>
      </c>
      <c r="G36" s="3">
        <f>SUMIF('[1]OBBE4G'!A:A,'[1]Argitaratzeko'!A36,'[1]OBBE4G'!AM:AM)</f>
        <v>0</v>
      </c>
      <c r="H36" s="11">
        <f>SUMIF('[1]OBBE5G'!A:A,'[1]Argitaratzeko'!A36,'[1]OBBE5G'!AM:AM)</f>
        <v>15.0945</v>
      </c>
      <c r="I36" s="12">
        <f t="shared" si="0"/>
      </c>
      <c r="J36" s="27">
        <f t="shared" si="1"/>
        <v>1111962.3321</v>
      </c>
      <c r="K36" s="27">
        <f t="shared" si="2"/>
        <v>0</v>
      </c>
      <c r="L36" s="13">
        <f>IF(E36+G36=0,MAX(L$6:L35)+1,0)</f>
        <v>0</v>
      </c>
    </row>
    <row r="37" spans="1:12" ht="12.75">
      <c r="A37" s="2">
        <v>32</v>
      </c>
      <c r="B37" s="3">
        <v>11582</v>
      </c>
      <c r="C37" s="2" t="s">
        <v>38</v>
      </c>
      <c r="D37" s="11">
        <f>SUMIF('[1]OBBE1G'!A:A,'[1]Argitaratzeko'!A37,'[1]OBBE1G'!AM:AM)</f>
        <v>18.19</v>
      </c>
      <c r="E37" s="3">
        <f>SUMIF('[1]OBBE2G'!A:A,'[1]Argitaratzeko'!A37,'[1]OBBE2G'!AM:AM)</f>
        <v>2322605.94</v>
      </c>
      <c r="F37" s="11">
        <f>SUMIF('[1]OBBE3G'!A:A,'[1]Argitaratzeko'!A37,'[1]OBBE3G'!AM:AM)</f>
        <v>14.7014</v>
      </c>
      <c r="G37" s="3">
        <f>SUMIF('[1]OBBE4G'!A:A,'[1]Argitaratzeko'!A37,'[1]OBBE4G'!AM:AM)</f>
        <v>196437.28</v>
      </c>
      <c r="H37" s="11">
        <f>SUMIF('[1]OBBE5G'!A:A,'[1]Argitaratzeko'!A37,'[1]OBBE5G'!AM:AM)</f>
        <v>17.9144</v>
      </c>
      <c r="I37" s="12">
        <f t="shared" si="0"/>
      </c>
      <c r="J37" s="27">
        <f t="shared" si="1"/>
        <v>42248202.0486</v>
      </c>
      <c r="K37" s="27">
        <f t="shared" si="2"/>
        <v>2887903.028192</v>
      </c>
      <c r="L37" s="13">
        <f>IF(E37+G37=0,MAX(L$6:L36)+1,0)</f>
        <v>0</v>
      </c>
    </row>
    <row r="38" spans="1:12" ht="12.75">
      <c r="A38" s="2">
        <v>33</v>
      </c>
      <c r="B38" s="3">
        <v>1135</v>
      </c>
      <c r="C38" s="2" t="s">
        <v>39</v>
      </c>
      <c r="D38" s="11">
        <f>SUMIF('[1]OBBE1G'!A:A,'[1]Argitaratzeko'!A38,'[1]OBBE1G'!AM:AM)</f>
        <v>6.84</v>
      </c>
      <c r="E38" s="3">
        <f>SUMIF('[1]OBBE2G'!A:A,'[1]Argitaratzeko'!A38,'[1]OBBE2G'!AM:AM)</f>
        <v>179438.78999999998</v>
      </c>
      <c r="F38" s="11">
        <f>SUMIF('[1]OBBE3G'!A:A,'[1]Argitaratzeko'!A38,'[1]OBBE3G'!AM:AM)</f>
        <v>117.3032</v>
      </c>
      <c r="G38" s="3">
        <f>SUMIF('[1]OBBE4G'!A:A,'[1]Argitaratzeko'!A38,'[1]OBBE4G'!AM:AM)</f>
        <v>457.11</v>
      </c>
      <c r="H38" s="11">
        <f>SUMIF('[1]OBBE5G'!A:A,'[1]Argitaratzeko'!A38,'[1]OBBE5G'!AM:AM)</f>
        <v>7.1176</v>
      </c>
      <c r="I38" s="12">
        <f t="shared" si="0"/>
      </c>
      <c r="J38" s="27">
        <f t="shared" si="1"/>
        <v>1227361.3235999998</v>
      </c>
      <c r="K38" s="27">
        <f t="shared" si="2"/>
        <v>53620.465752000004</v>
      </c>
      <c r="L38" s="13">
        <f>IF(E38+G38=0,MAX(L$6:L37)+1,0)</f>
        <v>0</v>
      </c>
    </row>
    <row r="39" spans="1:12" ht="12.75">
      <c r="A39" s="2">
        <v>34</v>
      </c>
      <c r="B39" s="3">
        <v>4087</v>
      </c>
      <c r="C39" s="2" t="s">
        <v>40</v>
      </c>
      <c r="D39" s="11">
        <f>SUMIF('[1]OBBE1G'!A:A,'[1]Argitaratzeko'!A39,'[1]OBBE1G'!AM:AM)</f>
        <v>12.75</v>
      </c>
      <c r="E39" s="3">
        <f>SUMIF('[1]OBBE2G'!A:A,'[1]Argitaratzeko'!A39,'[1]OBBE2G'!AM:AM)</f>
        <v>710262.32</v>
      </c>
      <c r="F39" s="11">
        <f>SUMIF('[1]OBBE3G'!A:A,'[1]Argitaratzeko'!A39,'[1]OBBE3G'!AM:AM)</f>
        <v>10.5023</v>
      </c>
      <c r="G39" s="3">
        <f>SUMIF('[1]OBBE4G'!A:A,'[1]Argitaratzeko'!A39,'[1]OBBE4G'!AM:AM)</f>
        <v>112120.8</v>
      </c>
      <c r="H39" s="11">
        <f>SUMIF('[1]OBBE5G'!A:A,'[1]Argitaratzeko'!A39,'[1]OBBE5G'!AM:AM)</f>
        <v>12.4441</v>
      </c>
      <c r="I39" s="12">
        <f t="shared" si="0"/>
      </c>
      <c r="J39" s="27">
        <f t="shared" si="1"/>
        <v>9055844.58</v>
      </c>
      <c r="K39" s="27">
        <f t="shared" si="2"/>
        <v>1177526.27784</v>
      </c>
      <c r="L39" s="13">
        <f>IF(E39+G39=0,MAX(L$6:L38)+1,0)</f>
        <v>0</v>
      </c>
    </row>
    <row r="40" spans="1:12" ht="12.75">
      <c r="A40" s="2">
        <v>35</v>
      </c>
      <c r="B40" s="2">
        <v>427</v>
      </c>
      <c r="C40" s="2" t="s">
        <v>98</v>
      </c>
      <c r="D40" s="11">
        <f>SUMIF('[1]OBBE1G'!A:A,'[1]Argitaratzeko'!A40,'[1]OBBE1G'!AM:AM)</f>
        <v>32</v>
      </c>
      <c r="E40" s="3">
        <f>SUMIF('[1]OBBE2G'!A:A,'[1]Argitaratzeko'!A40,'[1]OBBE2G'!AM:AM)</f>
        <v>172295.22</v>
      </c>
      <c r="F40" s="11">
        <f>SUMIF('[1]OBBE3G'!A:A,'[1]Argitaratzeko'!A40,'[1]OBBE3G'!AM:AM)</f>
        <v>17.8075</v>
      </c>
      <c r="G40" s="3">
        <f>SUMIF('[1]OBBE4G'!A:A,'[1]Argitaratzeko'!A40,'[1]OBBE4G'!AM:AM)</f>
        <v>127412.7</v>
      </c>
      <c r="H40" s="11">
        <f>SUMIF('[1]OBBE5G'!A:A,'[1]Argitaratzeko'!A40,'[1]OBBE5G'!AM:AM)</f>
        <v>25.9646</v>
      </c>
      <c r="I40" s="12">
        <f t="shared" si="0"/>
      </c>
      <c r="J40" s="27">
        <f t="shared" si="1"/>
        <v>5513447.04</v>
      </c>
      <c r="K40" s="27">
        <f t="shared" si="2"/>
        <v>2268901.6552500003</v>
      </c>
      <c r="L40" s="13">
        <f>IF(E40+G40=0,MAX(L$6:L39)+1,0)</f>
        <v>0</v>
      </c>
    </row>
    <row r="41" spans="1:12" ht="12.75">
      <c r="A41" s="2">
        <v>36</v>
      </c>
      <c r="B41" s="3">
        <v>17018</v>
      </c>
      <c r="C41" s="2" t="s">
        <v>41</v>
      </c>
      <c r="D41" s="11">
        <f>SUMIF('[1]OBBE1G'!A:A,'[1]Argitaratzeko'!A41,'[1]OBBE1G'!AM:AM)</f>
        <v>16.24</v>
      </c>
      <c r="E41" s="3">
        <f>SUMIF('[1]OBBE2G'!A:A,'[1]Argitaratzeko'!A41,'[1]OBBE2G'!AM:AM)</f>
        <v>2652152.17</v>
      </c>
      <c r="F41" s="11">
        <f>SUMIF('[1]OBBE3G'!A:A,'[1]Argitaratzeko'!A41,'[1]OBBE3G'!AM:AM)</f>
        <v>414.7051</v>
      </c>
      <c r="G41" s="3">
        <f>SUMIF('[1]OBBE4G'!A:A,'[1]Argitaratzeko'!A41,'[1]OBBE4G'!AM:AM)</f>
        <v>51084.45</v>
      </c>
      <c r="H41" s="11">
        <f>SUMIF('[1]OBBE5G'!A:A,'[1]Argitaratzeko'!A41,'[1]OBBE5G'!AM:AM)</f>
        <v>23.7734</v>
      </c>
      <c r="I41" s="12">
        <f t="shared" si="0"/>
      </c>
      <c r="J41" s="27">
        <f t="shared" si="1"/>
        <v>43070951.24079999</v>
      </c>
      <c r="K41" s="27">
        <f t="shared" si="2"/>
        <v>21184981.945694998</v>
      </c>
      <c r="L41" s="13">
        <f>IF(E41+G41=0,MAX(L$6:L40)+1,0)</f>
        <v>0</v>
      </c>
    </row>
    <row r="42" spans="1:12" ht="12.75">
      <c r="A42" s="2">
        <v>37</v>
      </c>
      <c r="B42" s="2">
        <v>129</v>
      </c>
      <c r="C42" s="2" t="s">
        <v>42</v>
      </c>
      <c r="D42" s="11">
        <f>SUMIF('[1]OBBE1G'!A:A,'[1]Argitaratzeko'!A42,'[1]OBBE1G'!AM:AM)</f>
        <v>0</v>
      </c>
      <c r="E42" s="3">
        <f>SUMIF('[1]OBBE2G'!A:A,'[1]Argitaratzeko'!A42,'[1]OBBE2G'!AM:AM)</f>
        <v>0</v>
      </c>
      <c r="F42" s="11">
        <f>SUMIF('[1]OBBE3G'!A:A,'[1]Argitaratzeko'!A42,'[1]OBBE3G'!AM:AM)</f>
        <v>89</v>
      </c>
      <c r="G42" s="3">
        <f>SUMIF('[1]OBBE4G'!A:A,'[1]Argitaratzeko'!A42,'[1]OBBE4G'!AM:AM)</f>
        <v>4383.04</v>
      </c>
      <c r="H42" s="11">
        <f>SUMIF('[1]OBBE5G'!A:A,'[1]Argitaratzeko'!A42,'[1]OBBE5G'!AM:AM)</f>
        <v>89</v>
      </c>
      <c r="I42" s="12">
        <f t="shared" si="0"/>
        <v>89</v>
      </c>
      <c r="J42" s="27">
        <f t="shared" si="1"/>
        <v>0</v>
      </c>
      <c r="K42" s="27">
        <f t="shared" si="2"/>
        <v>390090.56</v>
      </c>
      <c r="L42" s="13">
        <f>IF(E42+G42=0,MAX(L$6:L41)+1,0)</f>
        <v>0</v>
      </c>
    </row>
    <row r="43" spans="1:12" ht="12.75">
      <c r="A43" s="2">
        <v>38</v>
      </c>
      <c r="B43" s="2">
        <v>488</v>
      </c>
      <c r="C43" s="2" t="s">
        <v>43</v>
      </c>
      <c r="D43" s="11">
        <f>SUMIF('[1]OBBE1G'!A:A,'[1]Argitaratzeko'!A43,'[1]OBBE1G'!AM:AM)</f>
        <v>25.43</v>
      </c>
      <c r="E43" s="3">
        <f>SUMIF('[1]OBBE2G'!A:A,'[1]Argitaratzeko'!A43,'[1]OBBE2G'!AM:AM)</f>
        <v>139031.1</v>
      </c>
      <c r="F43" s="11">
        <f>SUMIF('[1]OBBE3G'!A:A,'[1]Argitaratzeko'!A43,'[1]OBBE3G'!AM:AM)</f>
        <v>583.2209</v>
      </c>
      <c r="G43" s="3">
        <f>SUMIF('[1]OBBE4G'!A:A,'[1]Argitaratzeko'!A43,'[1]OBBE4G'!AM:AM)</f>
        <v>3443.44</v>
      </c>
      <c r="H43" s="11">
        <f>SUMIF('[1]OBBE5G'!A:A,'[1]Argitaratzeko'!A43,'[1]OBBE5G'!AM:AM)</f>
        <v>38.9159</v>
      </c>
      <c r="I43" s="12">
        <f t="shared" si="0"/>
        <v>38.9159</v>
      </c>
      <c r="J43" s="27">
        <f t="shared" si="1"/>
        <v>3535560.873</v>
      </c>
      <c r="K43" s="27">
        <f t="shared" si="2"/>
        <v>2008286.1758960001</v>
      </c>
      <c r="L43" s="13">
        <f>IF(E43+G43=0,MAX(L$6:L42)+1,0)</f>
        <v>0</v>
      </c>
    </row>
    <row r="44" spans="1:12" ht="12.75">
      <c r="A44" s="2">
        <v>39</v>
      </c>
      <c r="B44" s="3">
        <v>2818</v>
      </c>
      <c r="C44" s="2" t="s">
        <v>44</v>
      </c>
      <c r="D44" s="11">
        <f>SUMIF('[1]OBBE1G'!A:A,'[1]Argitaratzeko'!A44,'[1]OBBE1G'!AM:AM)</f>
        <v>17.08</v>
      </c>
      <c r="E44" s="3">
        <f>SUMIF('[1]OBBE2G'!A:A,'[1]Argitaratzeko'!A44,'[1]OBBE2G'!AM:AM)</f>
        <v>516533.9</v>
      </c>
      <c r="F44" s="11">
        <f>SUMIF('[1]OBBE3G'!A:A,'[1]Argitaratzeko'!A44,'[1]OBBE3G'!AM:AM)</f>
        <v>277.9738</v>
      </c>
      <c r="G44" s="3">
        <f>SUMIF('[1]OBBE4G'!A:A,'[1]Argitaratzeko'!A44,'[1]OBBE4G'!AM:AM)</f>
        <v>10748.22</v>
      </c>
      <c r="H44" s="11">
        <f>SUMIF('[1]OBBE5G'!A:A,'[1]Argitaratzeko'!A44,'[1]OBBE5G'!AM:AM)</f>
        <v>22.4001</v>
      </c>
      <c r="I44" s="12">
        <f t="shared" si="0"/>
      </c>
      <c r="J44" s="27">
        <f t="shared" si="1"/>
        <v>8822399.012</v>
      </c>
      <c r="K44" s="27">
        <f t="shared" si="2"/>
        <v>2987723.5566359996</v>
      </c>
      <c r="L44" s="13">
        <f>IF(E44+G44=0,MAX(L$6:L43)+1,0)</f>
        <v>0</v>
      </c>
    </row>
    <row r="45" spans="1:12" ht="12.75">
      <c r="A45" s="2">
        <v>40</v>
      </c>
      <c r="B45" s="3">
        <v>20222</v>
      </c>
      <c r="C45" s="2" t="s">
        <v>45</v>
      </c>
      <c r="D45" s="11">
        <f>SUMIF('[1]OBBE1G'!A:A,'[1]Argitaratzeko'!A45,'[1]OBBE1G'!AM:AM)</f>
        <v>14.59</v>
      </c>
      <c r="E45" s="3">
        <f>SUMIF('[1]OBBE2G'!A:A,'[1]Argitaratzeko'!A45,'[1]OBBE2G'!AM:AM)</f>
        <v>4572884.57</v>
      </c>
      <c r="F45" s="11">
        <f>SUMIF('[1]OBBE3G'!A:A,'[1]Argitaratzeko'!A45,'[1]OBBE3G'!AM:AM)</f>
        <v>9.1732</v>
      </c>
      <c r="G45" s="3">
        <f>SUMIF('[1]OBBE4G'!A:A,'[1]Argitaratzeko'!A45,'[1]OBBE4G'!AM:AM)</f>
        <v>66031.76</v>
      </c>
      <c r="H45" s="11">
        <f>SUMIF('[1]OBBE5G'!A:A,'[1]Argitaratzeko'!A45,'[1]OBBE5G'!AM:AM)</f>
        <v>14.5119</v>
      </c>
      <c r="I45" s="12">
        <f t="shared" si="0"/>
      </c>
      <c r="J45" s="27">
        <f t="shared" si="1"/>
        <v>66718385.87630001</v>
      </c>
      <c r="K45" s="27">
        <f t="shared" si="2"/>
        <v>605722.540832</v>
      </c>
      <c r="L45" s="13">
        <f>IF(E45+G45=0,MAX(L$6:L44)+1,0)</f>
        <v>0</v>
      </c>
    </row>
    <row r="46" spans="1:12" ht="12.75">
      <c r="A46" s="2">
        <v>41</v>
      </c>
      <c r="B46" s="2">
        <v>313</v>
      </c>
      <c r="C46" s="2" t="s">
        <v>46</v>
      </c>
      <c r="D46" s="11">
        <f>SUMIF('[1]OBBE1G'!A:A,'[1]Argitaratzeko'!A46,'[1]OBBE1G'!AM:AM)</f>
        <v>2.34</v>
      </c>
      <c r="E46" s="3">
        <f>SUMIF('[1]OBBE2G'!A:A,'[1]Argitaratzeko'!A46,'[1]OBBE2G'!AM:AM)</f>
        <v>65861.22</v>
      </c>
      <c r="F46" s="11">
        <f>SUMIF('[1]OBBE3G'!A:A,'[1]Argitaratzeko'!A46,'[1]OBBE3G'!AM:AM)</f>
        <v>0</v>
      </c>
      <c r="G46" s="3">
        <f>SUMIF('[1]OBBE4G'!A:A,'[1]Argitaratzeko'!A46,'[1]OBBE4G'!AM:AM)</f>
        <v>0</v>
      </c>
      <c r="H46" s="11">
        <f>SUMIF('[1]OBBE5G'!A:A,'[1]Argitaratzeko'!A46,'[1]OBBE5G'!AM:AM)</f>
        <v>2.3375</v>
      </c>
      <c r="I46" s="12">
        <f t="shared" si="0"/>
      </c>
      <c r="J46" s="27">
        <f t="shared" si="1"/>
        <v>154115.2548</v>
      </c>
      <c r="K46" s="27">
        <f t="shared" si="2"/>
        <v>0</v>
      </c>
      <c r="L46" s="13">
        <f>IF(E46+G46=0,MAX(L$6:L45)+1,0)</f>
        <v>0</v>
      </c>
    </row>
    <row r="47" spans="1:12" ht="12.75">
      <c r="A47" s="2">
        <v>42</v>
      </c>
      <c r="B47" s="3">
        <v>4172</v>
      </c>
      <c r="C47" s="2" t="s">
        <v>47</v>
      </c>
      <c r="D47" s="11">
        <f>SUMIF('[1]OBBE1G'!A:A,'[1]Argitaratzeko'!A47,'[1]OBBE1G'!AM:AM)</f>
        <v>8.45</v>
      </c>
      <c r="E47" s="3">
        <f>SUMIF('[1]OBBE2G'!A:A,'[1]Argitaratzeko'!A47,'[1]OBBE2G'!AM:AM)</f>
        <v>483899.99</v>
      </c>
      <c r="F47" s="11">
        <f>SUMIF('[1]OBBE3G'!A:A,'[1]Argitaratzeko'!A47,'[1]OBBE3G'!AM:AM)</f>
        <v>0</v>
      </c>
      <c r="G47" s="3">
        <f>SUMIF('[1]OBBE4G'!A:A,'[1]Argitaratzeko'!A47,'[1]OBBE4G'!AM:AM)</f>
        <v>0</v>
      </c>
      <c r="H47" s="11">
        <f>SUMIF('[1]OBBE5G'!A:A,'[1]Argitaratzeko'!A47,'[1]OBBE5G'!AM:AM)</f>
        <v>8.4493</v>
      </c>
      <c r="I47" s="12">
        <f t="shared" si="0"/>
      </c>
      <c r="J47" s="27">
        <f t="shared" si="1"/>
        <v>4088954.9154999997</v>
      </c>
      <c r="K47" s="27">
        <f t="shared" si="2"/>
        <v>0</v>
      </c>
      <c r="L47" s="13">
        <f>IF(E47+G47=0,MAX(L$6:L46)+1,0)</f>
        <v>0</v>
      </c>
    </row>
    <row r="48" spans="1:12" ht="12.75">
      <c r="A48" s="2">
        <v>43</v>
      </c>
      <c r="B48" s="3">
        <v>2305</v>
      </c>
      <c r="C48" s="2" t="s">
        <v>48</v>
      </c>
      <c r="D48" s="11">
        <f>SUMIF('[1]OBBE1G'!A:A,'[1]Argitaratzeko'!A48,'[1]OBBE1G'!AM:AM)</f>
        <v>14.88</v>
      </c>
      <c r="E48" s="3">
        <f>SUMIF('[1]OBBE2G'!A:A,'[1]Argitaratzeko'!A48,'[1]OBBE2G'!AM:AM)</f>
        <v>471796.01</v>
      </c>
      <c r="F48" s="11">
        <f>SUMIF('[1]OBBE3G'!A:A,'[1]Argitaratzeko'!A48,'[1]OBBE3G'!AM:AM)</f>
        <v>128.8762</v>
      </c>
      <c r="G48" s="3">
        <f>SUMIF('[1]OBBE4G'!A:A,'[1]Argitaratzeko'!A48,'[1]OBBE4G'!AM:AM)</f>
        <v>40318.65</v>
      </c>
      <c r="H48" s="11">
        <f>SUMIF('[1]OBBE5G'!A:A,'[1]Argitaratzeko'!A48,'[1]OBBE5G'!AM:AM)</f>
        <v>23.8559</v>
      </c>
      <c r="I48" s="12">
        <f t="shared" si="0"/>
      </c>
      <c r="J48" s="27">
        <f t="shared" si="1"/>
        <v>7020324.6288</v>
      </c>
      <c r="K48" s="27">
        <f t="shared" si="2"/>
        <v>5196114.401130001</v>
      </c>
      <c r="L48" s="13">
        <f>IF(E48+G48=0,MAX(L$6:L47)+1,0)</f>
        <v>0</v>
      </c>
    </row>
    <row r="49" spans="1:12" ht="12.75">
      <c r="A49" s="2">
        <v>44</v>
      </c>
      <c r="B49" s="2">
        <v>488</v>
      </c>
      <c r="C49" s="2" t="s">
        <v>49</v>
      </c>
      <c r="D49" s="11">
        <f>SUMIF('[1]OBBE1G'!A:A,'[1]Argitaratzeko'!A49,'[1]OBBE1G'!AM:AM)</f>
        <v>12.03</v>
      </c>
      <c r="E49" s="3">
        <f>SUMIF('[1]OBBE2G'!A:A,'[1]Argitaratzeko'!A49,'[1]OBBE2G'!AM:AM)</f>
        <v>120921.37</v>
      </c>
      <c r="F49" s="11">
        <f>SUMIF('[1]OBBE3G'!A:A,'[1]Argitaratzeko'!A49,'[1]OBBE3G'!AM:AM)</f>
        <v>20.5405</v>
      </c>
      <c r="G49" s="3">
        <f>SUMIF('[1]OBBE4G'!A:A,'[1]Argitaratzeko'!A49,'[1]OBBE4G'!AM:AM)</f>
        <v>1588.11</v>
      </c>
      <c r="H49" s="11">
        <f>SUMIF('[1]OBBE5G'!A:A,'[1]Argitaratzeko'!A49,'[1]OBBE5G'!AM:AM)</f>
        <v>12.1413</v>
      </c>
      <c r="I49" s="12">
        <f t="shared" si="0"/>
      </c>
      <c r="J49" s="27">
        <f t="shared" si="1"/>
        <v>1454684.0810999998</v>
      </c>
      <c r="K49" s="27">
        <f t="shared" si="2"/>
        <v>32620.573455</v>
      </c>
      <c r="L49" s="13">
        <f>IF(E49+G49=0,MAX(L$6:L48)+1,0)</f>
        <v>0</v>
      </c>
    </row>
    <row r="50" spans="1:12" ht="12.75">
      <c r="A50" s="2">
        <v>45</v>
      </c>
      <c r="B50" s="3">
        <v>61983</v>
      </c>
      <c r="C50" s="2" t="s">
        <v>50</v>
      </c>
      <c r="D50" s="11">
        <f>SUMIF('[1]OBBE1G'!A:A,'[1]Argitaratzeko'!A50,'[1]OBBE1G'!AM:AM)</f>
        <v>30.37</v>
      </c>
      <c r="E50" s="3">
        <f>SUMIF('[1]OBBE2G'!A:A,'[1]Argitaratzeko'!A50,'[1]OBBE2G'!AM:AM)</f>
        <v>7509191.81</v>
      </c>
      <c r="F50" s="11">
        <f>SUMIF('[1]OBBE3G'!A:A,'[1]Argitaratzeko'!A50,'[1]OBBE3G'!AM:AM)</f>
        <v>3.5987</v>
      </c>
      <c r="G50" s="3">
        <f>SUMIF('[1]OBBE4G'!A:A,'[1]Argitaratzeko'!A50,'[1]OBBE4G'!AM:AM)</f>
        <v>1951009.54</v>
      </c>
      <c r="H50" s="11">
        <f>SUMIF('[1]OBBE5G'!A:A,'[1]Argitaratzeko'!A50,'[1]OBBE5G'!AM:AM)</f>
        <v>24.8452</v>
      </c>
      <c r="I50" s="12">
        <f t="shared" si="0"/>
      </c>
      <c r="J50" s="27">
        <f t="shared" si="1"/>
        <v>228054155.2697</v>
      </c>
      <c r="K50" s="27">
        <f t="shared" si="2"/>
        <v>7021098.031598</v>
      </c>
      <c r="L50" s="13">
        <f>IF(E50+G50=0,MAX(L$6:L49)+1,0)</f>
        <v>0</v>
      </c>
    </row>
    <row r="51" spans="1:12" ht="12.75">
      <c r="A51" s="2">
        <v>46</v>
      </c>
      <c r="B51" s="3">
        <v>1862</v>
      </c>
      <c r="C51" s="2" t="s">
        <v>51</v>
      </c>
      <c r="D51" s="11">
        <f>SUMIF('[1]OBBE1G'!A:A,'[1]Argitaratzeko'!A51,'[1]OBBE1G'!AM:AM)</f>
        <v>5.75</v>
      </c>
      <c r="E51" s="3">
        <f>SUMIF('[1]OBBE2G'!A:A,'[1]Argitaratzeko'!A51,'[1]OBBE2G'!AM:AM)</f>
        <v>390293.48</v>
      </c>
      <c r="F51" s="11">
        <f>SUMIF('[1]OBBE3G'!A:A,'[1]Argitaratzeko'!A51,'[1]OBBE3G'!AM:AM)</f>
        <v>10.8372</v>
      </c>
      <c r="G51" s="3">
        <f>SUMIF('[1]OBBE4G'!A:A,'[1]Argitaratzeko'!A51,'[1]OBBE4G'!AM:AM)</f>
        <v>238.47</v>
      </c>
      <c r="H51" s="11">
        <f>SUMIF('[1]OBBE5G'!A:A,'[1]Argitaratzeko'!A51,'[1]OBBE5G'!AM:AM)</f>
        <v>5.7562</v>
      </c>
      <c r="I51" s="12">
        <f t="shared" si="0"/>
      </c>
      <c r="J51" s="27">
        <f t="shared" si="1"/>
        <v>2244187.51</v>
      </c>
      <c r="K51" s="27">
        <f t="shared" si="2"/>
        <v>2584.347084</v>
      </c>
      <c r="L51" s="13">
        <f>IF(E51+G51=0,MAX(L$6:L50)+1,0)</f>
        <v>0</v>
      </c>
    </row>
    <row r="52" spans="1:12" ht="12.75">
      <c r="A52" s="2">
        <v>47</v>
      </c>
      <c r="B52" s="2">
        <v>641</v>
      </c>
      <c r="C52" s="2" t="s">
        <v>52</v>
      </c>
      <c r="D52" s="11">
        <f>SUMIF('[1]OBBE1G'!A:A,'[1]Argitaratzeko'!A52,'[1]OBBE1G'!AM:AM)</f>
        <v>43.47</v>
      </c>
      <c r="E52" s="3">
        <f>SUMIF('[1]OBBE2G'!A:A,'[1]Argitaratzeko'!A52,'[1]OBBE2G'!AM:AM)</f>
        <v>293600.7</v>
      </c>
      <c r="F52" s="11">
        <f>SUMIF('[1]OBBE3G'!A:A,'[1]Argitaratzeko'!A52,'[1]OBBE3G'!AM:AM)</f>
        <v>23.2836</v>
      </c>
      <c r="G52" s="3">
        <f>SUMIF('[1]OBBE4G'!A:A,'[1]Argitaratzeko'!A52,'[1]OBBE4G'!AM:AM)</f>
        <v>14938.91</v>
      </c>
      <c r="H52" s="11">
        <f>SUMIF('[1]OBBE5G'!A:A,'[1]Argitaratzeko'!A52,'[1]OBBE5G'!AM:AM)</f>
        <v>42.492</v>
      </c>
      <c r="I52" s="12">
        <f t="shared" si="0"/>
        <v>42.492</v>
      </c>
      <c r="J52" s="27">
        <f t="shared" si="1"/>
        <v>12762822.429</v>
      </c>
      <c r="K52" s="27">
        <f t="shared" si="2"/>
        <v>347831.60487599997</v>
      </c>
      <c r="L52" s="13">
        <f>IF(E52+G52=0,MAX(L$6:L51)+1,0)</f>
        <v>0</v>
      </c>
    </row>
    <row r="53" spans="1:12" ht="12.75">
      <c r="A53" s="2">
        <v>48</v>
      </c>
      <c r="B53" s="2">
        <v>253</v>
      </c>
      <c r="C53" s="2" t="s">
        <v>53</v>
      </c>
      <c r="D53" s="11">
        <f>SUMIF('[1]OBBE1G'!A:A,'[1]Argitaratzeko'!A53,'[1]OBBE1G'!AM:AM)</f>
        <v>19.43</v>
      </c>
      <c r="E53" s="3">
        <f>SUMIF('[1]OBBE2G'!A:A,'[1]Argitaratzeko'!A53,'[1]OBBE2G'!AM:AM)</f>
        <v>30041.38</v>
      </c>
      <c r="F53" s="11">
        <f>SUMIF('[1]OBBE3G'!A:A,'[1]Argitaratzeko'!A53,'[1]OBBE3G'!AM:AM)</f>
        <v>2</v>
      </c>
      <c r="G53" s="3">
        <f>SUMIF('[1]OBBE4G'!A:A,'[1]Argitaratzeko'!A53,'[1]OBBE4G'!AM:AM)</f>
        <v>21389.98</v>
      </c>
      <c r="H53" s="11">
        <f>SUMIF('[1]OBBE5G'!A:A,'[1]Argitaratzeko'!A53,'[1]OBBE5G'!AM:AM)</f>
        <v>12.1786</v>
      </c>
      <c r="I53" s="12">
        <f t="shared" si="0"/>
      </c>
      <c r="J53" s="27">
        <f t="shared" si="1"/>
        <v>583704.0134</v>
      </c>
      <c r="K53" s="27">
        <f t="shared" si="2"/>
        <v>42779.96</v>
      </c>
      <c r="L53" s="13">
        <f>IF(E53+G53=0,MAX(L$6:L52)+1,0)</f>
        <v>0</v>
      </c>
    </row>
    <row r="54" spans="1:12" ht="12.75">
      <c r="A54" s="2">
        <v>49</v>
      </c>
      <c r="B54" s="3">
        <v>5646</v>
      </c>
      <c r="C54" s="2" t="s">
        <v>54</v>
      </c>
      <c r="D54" s="11">
        <f>SUMIF('[1]OBBE1G'!A:A,'[1]Argitaratzeko'!A54,'[1]OBBE1G'!AM:AM)</f>
        <v>11.69</v>
      </c>
      <c r="E54" s="3">
        <f>SUMIF('[1]OBBE2G'!A:A,'[1]Argitaratzeko'!A54,'[1]OBBE2G'!AM:AM)</f>
        <v>1098818.97</v>
      </c>
      <c r="F54" s="11">
        <f>SUMIF('[1]OBBE3G'!A:A,'[1]Argitaratzeko'!A54,'[1]OBBE3G'!AM:AM)</f>
        <v>78.165</v>
      </c>
      <c r="G54" s="3">
        <f>SUMIF('[1]OBBE4G'!A:A,'[1]Argitaratzeko'!A54,'[1]OBBE4G'!AM:AM)</f>
        <v>8260.03</v>
      </c>
      <c r="H54" s="11">
        <f>SUMIF('[1]OBBE5G'!A:A,'[1]Argitaratzeko'!A54,'[1]OBBE5G'!AM:AM)</f>
        <v>12.1836</v>
      </c>
      <c r="I54" s="12">
        <f t="shared" si="0"/>
      </c>
      <c r="J54" s="27">
        <f t="shared" si="1"/>
        <v>12845193.7593</v>
      </c>
      <c r="K54" s="27">
        <f t="shared" si="2"/>
        <v>645645.2449500001</v>
      </c>
      <c r="L54" s="13">
        <f>IF(E54+G54=0,MAX(L$6:L53)+1,0)</f>
        <v>0</v>
      </c>
    </row>
    <row r="55" spans="1:12" ht="12.75">
      <c r="A55" s="2">
        <v>50</v>
      </c>
      <c r="B55" s="2">
        <v>377</v>
      </c>
      <c r="C55" s="2" t="s">
        <v>55</v>
      </c>
      <c r="D55" s="11">
        <f>SUMIF('[1]OBBE1G'!A:A,'[1]Argitaratzeko'!A55,'[1]OBBE1G'!AM:AM)</f>
        <v>17.96</v>
      </c>
      <c r="E55" s="3">
        <f>SUMIF('[1]OBBE2G'!A:A,'[1]Argitaratzeko'!A55,'[1]OBBE2G'!AM:AM)</f>
        <v>35648.55</v>
      </c>
      <c r="F55" s="11">
        <f>SUMIF('[1]OBBE3G'!A:A,'[1]Argitaratzeko'!A55,'[1]OBBE3G'!AM:AM)</f>
        <v>17.0451</v>
      </c>
      <c r="G55" s="3">
        <f>SUMIF('[1]OBBE4G'!A:A,'[1]Argitaratzeko'!A55,'[1]OBBE4G'!AM:AM)</f>
        <v>37708.09</v>
      </c>
      <c r="H55" s="11">
        <f>SUMIF('[1]OBBE5G'!A:A,'[1]Argitaratzeko'!A55,'[1]OBBE5G'!AM:AM)</f>
        <v>17.4901</v>
      </c>
      <c r="I55" s="12">
        <f t="shared" si="0"/>
      </c>
      <c r="J55" s="27">
        <f t="shared" si="1"/>
        <v>640247.9580000001</v>
      </c>
      <c r="K55" s="27">
        <f t="shared" si="2"/>
        <v>642738.164859</v>
      </c>
      <c r="L55" s="13">
        <f>IF(E55+G55=0,MAX(L$6:L54)+1,0)</f>
        <v>0</v>
      </c>
    </row>
    <row r="56" spans="1:12" ht="12.75">
      <c r="A56" s="2">
        <v>51</v>
      </c>
      <c r="B56" s="3">
        <v>8384</v>
      </c>
      <c r="C56" s="2" t="s">
        <v>56</v>
      </c>
      <c r="D56" s="11">
        <f>SUMIF('[1]OBBE1G'!A:A,'[1]Argitaratzeko'!A56,'[1]OBBE1G'!AM:AM)</f>
        <v>12.21</v>
      </c>
      <c r="E56" s="3">
        <f>SUMIF('[1]OBBE2G'!A:A,'[1]Argitaratzeko'!A56,'[1]OBBE2G'!AM:AM)</f>
        <v>1540577.55</v>
      </c>
      <c r="F56" s="11">
        <f>SUMIF('[1]OBBE3G'!A:A,'[1]Argitaratzeko'!A56,'[1]OBBE3G'!AM:AM)</f>
        <v>5.08</v>
      </c>
      <c r="G56" s="3">
        <f>SUMIF('[1]OBBE4G'!A:A,'[1]Argitaratzeko'!A56,'[1]OBBE4G'!AM:AM)</f>
        <v>52736</v>
      </c>
      <c r="H56" s="11">
        <f>SUMIF('[1]OBBE5G'!A:A,'[1]Argitaratzeko'!A56,'[1]OBBE5G'!AM:AM)</f>
        <v>11.974</v>
      </c>
      <c r="I56" s="12">
        <f t="shared" si="0"/>
      </c>
      <c r="J56" s="27">
        <f t="shared" si="1"/>
        <v>18810451.885500003</v>
      </c>
      <c r="K56" s="27">
        <f t="shared" si="2"/>
        <v>267898.88</v>
      </c>
      <c r="L56" s="13">
        <f>IF(E56+G56=0,MAX(L$6:L55)+1,0)</f>
        <v>0</v>
      </c>
    </row>
    <row r="57" spans="1:12" ht="12.75">
      <c r="A57" s="2">
        <v>52</v>
      </c>
      <c r="B57" s="3">
        <v>1430</v>
      </c>
      <c r="C57" s="2" t="s">
        <v>57</v>
      </c>
      <c r="D57" s="11">
        <f>SUMIF('[1]OBBE1G'!A:A,'[1]Argitaratzeko'!A57,'[1]OBBE1G'!AM:AM)</f>
        <v>4.08</v>
      </c>
      <c r="E57" s="3">
        <f>SUMIF('[1]OBBE2G'!A:A,'[1]Argitaratzeko'!A57,'[1]OBBE2G'!AM:AM)</f>
        <v>173228.57</v>
      </c>
      <c r="F57" s="11">
        <f>SUMIF('[1]OBBE3G'!A:A,'[1]Argitaratzeko'!A57,'[1]OBBE3G'!AM:AM)</f>
        <v>1.9502</v>
      </c>
      <c r="G57" s="3">
        <f>SUMIF('[1]OBBE4G'!A:A,'[1]Argitaratzeko'!A57,'[1]OBBE4G'!AM:AM)</f>
        <v>37099</v>
      </c>
      <c r="H57" s="11">
        <f>SUMIF('[1]OBBE5G'!A:A,'[1]Argitaratzeko'!A57,'[1]OBBE5G'!AM:AM)</f>
        <v>3.7035</v>
      </c>
      <c r="I57" s="12">
        <f t="shared" si="0"/>
      </c>
      <c r="J57" s="27">
        <f t="shared" si="1"/>
        <v>706772.5656000001</v>
      </c>
      <c r="K57" s="27">
        <f t="shared" si="2"/>
        <v>72350.46979999999</v>
      </c>
      <c r="L57" s="13">
        <f>IF(E57+G57=0,MAX(L$6:L56)+1,0)</f>
        <v>0</v>
      </c>
    </row>
    <row r="58" spans="1:12" ht="12.75">
      <c r="A58" s="2">
        <v>53</v>
      </c>
      <c r="B58" s="3">
        <v>6045</v>
      </c>
      <c r="C58" s="2" t="s">
        <v>58</v>
      </c>
      <c r="D58" s="11">
        <f>SUMIF('[1]OBBE1G'!A:A,'[1]Argitaratzeko'!A58,'[1]OBBE1G'!AM:AM)</f>
        <v>14.28</v>
      </c>
      <c r="E58" s="3">
        <f>SUMIF('[1]OBBE2G'!A:A,'[1]Argitaratzeko'!A58,'[1]OBBE2G'!AM:AM)</f>
        <v>1424629.4</v>
      </c>
      <c r="F58" s="11">
        <f>SUMIF('[1]OBBE3G'!A:A,'[1]Argitaratzeko'!A58,'[1]OBBE3G'!AM:AM)</f>
        <v>7.4986</v>
      </c>
      <c r="G58" s="3">
        <f>SUMIF('[1]OBBE4G'!A:A,'[1]Argitaratzeko'!A58,'[1]OBBE4G'!AM:AM)</f>
        <v>20146.31</v>
      </c>
      <c r="H58" s="11">
        <f>SUMIF('[1]OBBE5G'!A:A,'[1]Argitaratzeko'!A58,'[1]OBBE5G'!AM:AM)</f>
        <v>14.1853</v>
      </c>
      <c r="I58" s="12">
        <f t="shared" si="0"/>
      </c>
      <c r="J58" s="27">
        <f t="shared" si="1"/>
        <v>20343707.832</v>
      </c>
      <c r="K58" s="27">
        <f t="shared" si="2"/>
        <v>151069.120166</v>
      </c>
      <c r="L58" s="13">
        <f>IF(E58+G58=0,MAX(L$6:L57)+1,0)</f>
        <v>0</v>
      </c>
    </row>
    <row r="59" spans="1:12" ht="12.75">
      <c r="A59" s="2">
        <v>54</v>
      </c>
      <c r="B59" s="2">
        <v>602</v>
      </c>
      <c r="C59" s="2" t="s">
        <v>59</v>
      </c>
      <c r="D59" s="11">
        <f>SUMIF('[1]OBBE1G'!A:A,'[1]Argitaratzeko'!A59,'[1]OBBE1G'!AM:AM)</f>
        <v>11.09</v>
      </c>
      <c r="E59" s="3">
        <f>SUMIF('[1]OBBE2G'!A:A,'[1]Argitaratzeko'!A59,'[1]OBBE2G'!AM:AM)</f>
        <v>73050.35</v>
      </c>
      <c r="F59" s="11">
        <f>SUMIF('[1]OBBE3G'!A:A,'[1]Argitaratzeko'!A59,'[1]OBBE3G'!AM:AM)</f>
        <v>0</v>
      </c>
      <c r="G59" s="3">
        <f>SUMIF('[1]OBBE4G'!A:A,'[1]Argitaratzeko'!A59,'[1]OBBE4G'!AM:AM)</f>
        <v>0</v>
      </c>
      <c r="H59" s="11">
        <f>SUMIF('[1]OBBE5G'!A:A,'[1]Argitaratzeko'!A59,'[1]OBBE5G'!AM:AM)</f>
        <v>11.0883</v>
      </c>
      <c r="I59" s="12">
        <f t="shared" si="0"/>
      </c>
      <c r="J59" s="27">
        <f t="shared" si="1"/>
        <v>810128.3815</v>
      </c>
      <c r="K59" s="27">
        <f t="shared" si="2"/>
        <v>0</v>
      </c>
      <c r="L59" s="13">
        <f>IF(E59+G59=0,MAX(L$6:L58)+1,0)</f>
        <v>0</v>
      </c>
    </row>
    <row r="60" spans="1:12" ht="12.75">
      <c r="A60" s="2">
        <v>55</v>
      </c>
      <c r="B60" s="3">
        <v>22019</v>
      </c>
      <c r="C60" s="2" t="s">
        <v>60</v>
      </c>
      <c r="D60" s="11">
        <f>SUMIF('[1]OBBE1G'!A:A,'[1]Argitaratzeko'!A60,'[1]OBBE1G'!AM:AM)</f>
        <v>13.03</v>
      </c>
      <c r="E60" s="3">
        <f>SUMIF('[1]OBBE2G'!A:A,'[1]Argitaratzeko'!A60,'[1]OBBE2G'!AM:AM)</f>
        <v>4441862.44</v>
      </c>
      <c r="F60" s="11">
        <f>SUMIF('[1]OBBE3G'!A:A,'[1]Argitaratzeko'!A60,'[1]OBBE3G'!AM:AM)</f>
        <v>0.9853</v>
      </c>
      <c r="G60" s="3">
        <f>SUMIF('[1]OBBE4G'!A:A,'[1]Argitaratzeko'!A60,'[1]OBBE4G'!AM:AM)</f>
        <v>88864.41</v>
      </c>
      <c r="H60" s="11">
        <f>SUMIF('[1]OBBE5G'!A:A,'[1]Argitaratzeko'!A60,'[1]OBBE5G'!AM:AM)</f>
        <v>12.7947</v>
      </c>
      <c r="I60" s="12">
        <f t="shared" si="0"/>
      </c>
      <c r="J60" s="27">
        <f t="shared" si="1"/>
        <v>57877467.593200006</v>
      </c>
      <c r="K60" s="27">
        <f t="shared" si="2"/>
        <v>87558.103173</v>
      </c>
      <c r="L60" s="13">
        <f>IF(E60+G60=0,MAX(L$6:L59)+1,0)</f>
        <v>0</v>
      </c>
    </row>
    <row r="61" spans="1:12" ht="12.75">
      <c r="A61" s="2">
        <v>56</v>
      </c>
      <c r="B61" s="3">
        <v>5354</v>
      </c>
      <c r="C61" s="2" t="s">
        <v>61</v>
      </c>
      <c r="D61" s="11">
        <f>SUMIF('[1]OBBE1G'!A:A,'[1]Argitaratzeko'!A61,'[1]OBBE1G'!AM:AM)</f>
        <v>17.31</v>
      </c>
      <c r="E61" s="3">
        <f>SUMIF('[1]OBBE2G'!A:A,'[1]Argitaratzeko'!A61,'[1]OBBE2G'!AM:AM)</f>
        <v>1118223.19</v>
      </c>
      <c r="F61" s="11">
        <f>SUMIF('[1]OBBE3G'!A:A,'[1]Argitaratzeko'!A61,'[1]OBBE3G'!AM:AM)</f>
        <v>0</v>
      </c>
      <c r="G61" s="3">
        <f>SUMIF('[1]OBBE4G'!A:A,'[1]Argitaratzeko'!A61,'[1]OBBE4G'!AM:AM)</f>
        <v>0</v>
      </c>
      <c r="H61" s="11">
        <f>SUMIF('[1]OBBE5G'!A:A,'[1]Argitaratzeko'!A61,'[1]OBBE5G'!AM:AM)</f>
        <v>17.3129</v>
      </c>
      <c r="I61" s="12">
        <f t="shared" si="0"/>
      </c>
      <c r="J61" s="27">
        <f t="shared" si="1"/>
        <v>19356443.418899998</v>
      </c>
      <c r="K61" s="27">
        <f t="shared" si="2"/>
        <v>0</v>
      </c>
      <c r="L61" s="13">
        <f>IF(E61+G61=0,MAX(L$6:L60)+1,0)</f>
        <v>0</v>
      </c>
    </row>
    <row r="62" spans="1:12" ht="12.75">
      <c r="A62" s="2">
        <v>57</v>
      </c>
      <c r="B62" s="2">
        <v>252</v>
      </c>
      <c r="C62" s="2" t="s">
        <v>62</v>
      </c>
      <c r="D62" s="11">
        <f>SUMIF('[1]OBBE1G'!A:A,'[1]Argitaratzeko'!A62,'[1]OBBE1G'!AM:AM)</f>
        <v>21.57</v>
      </c>
      <c r="E62" s="3">
        <f>SUMIF('[1]OBBE2G'!A:A,'[1]Argitaratzeko'!A62,'[1]OBBE2G'!AM:AM)</f>
        <v>26838.12</v>
      </c>
      <c r="F62" s="11">
        <f>SUMIF('[1]OBBE3G'!A:A,'[1]Argitaratzeko'!A62,'[1]OBBE3G'!AM:AM)</f>
        <v>0</v>
      </c>
      <c r="G62" s="3">
        <f>SUMIF('[1]OBBE4G'!A:A,'[1]Argitaratzeko'!A62,'[1]OBBE4G'!AM:AM)</f>
        <v>0</v>
      </c>
      <c r="H62" s="11">
        <f>SUMIF('[1]OBBE5G'!A:A,'[1]Argitaratzeko'!A62,'[1]OBBE5G'!AM:AM)</f>
        <v>21.5732</v>
      </c>
      <c r="I62" s="12">
        <f t="shared" si="0"/>
      </c>
      <c r="J62" s="27">
        <f t="shared" si="1"/>
        <v>578898.2484</v>
      </c>
      <c r="K62" s="27">
        <f t="shared" si="2"/>
        <v>0</v>
      </c>
      <c r="L62" s="13">
        <f>IF(E62+G62=0,MAX(L$6:L61)+1,0)</f>
        <v>0</v>
      </c>
    </row>
    <row r="63" spans="1:12" ht="12.75">
      <c r="A63" s="2">
        <v>58</v>
      </c>
      <c r="B63" s="2">
        <v>945</v>
      </c>
      <c r="C63" s="2" t="s">
        <v>63</v>
      </c>
      <c r="D63" s="11">
        <f>SUMIF('[1]OBBE1G'!A:A,'[1]Argitaratzeko'!A63,'[1]OBBE1G'!AM:AM)</f>
        <v>17.07</v>
      </c>
      <c r="E63" s="3">
        <f>SUMIF('[1]OBBE2G'!A:A,'[1]Argitaratzeko'!A63,'[1]OBBE2G'!AM:AM)</f>
        <v>402198.98</v>
      </c>
      <c r="F63" s="11">
        <f>SUMIF('[1]OBBE3G'!A:A,'[1]Argitaratzeko'!A63,'[1]OBBE3G'!AM:AM)</f>
        <v>2.2954</v>
      </c>
      <c r="G63" s="3">
        <f>SUMIF('[1]OBBE4G'!A:A,'[1]Argitaratzeko'!A63,'[1]OBBE4G'!AM:AM)</f>
        <v>161812.22</v>
      </c>
      <c r="H63" s="11">
        <f>SUMIF('[1]OBBE5G'!A:A,'[1]Argitaratzeko'!A63,'[1]OBBE5G'!AM:AM)</f>
        <v>12.8277</v>
      </c>
      <c r="I63" s="12">
        <f t="shared" si="0"/>
      </c>
      <c r="J63" s="27">
        <f t="shared" si="1"/>
        <v>6865536.588599999</v>
      </c>
      <c r="K63" s="27">
        <f t="shared" si="2"/>
        <v>371423.769788</v>
      </c>
      <c r="L63" s="13">
        <f>IF(E63+G63=0,MAX(L$6:L62)+1,0)</f>
        <v>0</v>
      </c>
    </row>
    <row r="64" spans="1:12" ht="12.75">
      <c r="A64" s="2">
        <v>59</v>
      </c>
      <c r="B64" s="3">
        <v>11335</v>
      </c>
      <c r="C64" s="2" t="s">
        <v>64</v>
      </c>
      <c r="D64" s="11">
        <f>SUMIF('[1]OBBE1G'!A:A,'[1]Argitaratzeko'!A64,'[1]OBBE1G'!AM:AM)</f>
        <v>11.21</v>
      </c>
      <c r="E64" s="3">
        <f>SUMIF('[1]OBBE2G'!A:A,'[1]Argitaratzeko'!A64,'[1]OBBE2G'!AM:AM)</f>
        <v>2436778.75</v>
      </c>
      <c r="F64" s="11">
        <f>SUMIF('[1]OBBE3G'!A:A,'[1]Argitaratzeko'!A64,'[1]OBBE3G'!AM:AM)</f>
        <v>15.7285</v>
      </c>
      <c r="G64" s="3">
        <f>SUMIF('[1]OBBE4G'!A:A,'[1]Argitaratzeko'!A64,'[1]OBBE4G'!AM:AM)</f>
        <v>35712.69</v>
      </c>
      <c r="H64" s="11">
        <f>SUMIF('[1]OBBE5G'!A:A,'[1]Argitaratzeko'!A64,'[1]OBBE5G'!AM:AM)</f>
        <v>11.2743</v>
      </c>
      <c r="I64" s="12">
        <f t="shared" si="0"/>
      </c>
      <c r="J64" s="27">
        <f t="shared" si="1"/>
        <v>27316289.7875</v>
      </c>
      <c r="K64" s="27">
        <f t="shared" si="2"/>
        <v>561707.044665</v>
      </c>
      <c r="L64" s="13">
        <f>IF(E64+G64=0,MAX(L$6:L63)+1,0)</f>
        <v>0</v>
      </c>
    </row>
    <row r="65" spans="1:12" ht="12.75">
      <c r="A65" s="2">
        <v>60</v>
      </c>
      <c r="B65" s="2">
        <v>123</v>
      </c>
      <c r="C65" s="2" t="s">
        <v>65</v>
      </c>
      <c r="D65" s="11">
        <f>SUMIF('[1]OBBE1G'!A:A,'[1]Argitaratzeko'!A65,'[1]OBBE1G'!AM:AM)</f>
        <v>1.85</v>
      </c>
      <c r="E65" s="3">
        <f>SUMIF('[1]OBBE2G'!A:A,'[1]Argitaratzeko'!A65,'[1]OBBE2G'!AM:AM)</f>
        <v>31732.79</v>
      </c>
      <c r="F65" s="11">
        <f>SUMIF('[1]OBBE3G'!A:A,'[1]Argitaratzeko'!A65,'[1]OBBE3G'!AM:AM)</f>
        <v>0</v>
      </c>
      <c r="G65" s="3">
        <f>SUMIF('[1]OBBE4G'!A:A,'[1]Argitaratzeko'!A65,'[1]OBBE4G'!AM:AM)</f>
        <v>0</v>
      </c>
      <c r="H65" s="11">
        <f>SUMIF('[1]OBBE5G'!A:A,'[1]Argitaratzeko'!A65,'[1]OBBE5G'!AM:AM)</f>
        <v>1.8517</v>
      </c>
      <c r="I65" s="12">
        <f t="shared" si="0"/>
      </c>
      <c r="J65" s="27">
        <f t="shared" si="1"/>
        <v>58705.6615</v>
      </c>
      <c r="K65" s="27">
        <f t="shared" si="2"/>
        <v>0</v>
      </c>
      <c r="L65" s="13">
        <f>IF(E65+G65=0,MAX(L$6:L64)+1,0)</f>
        <v>0</v>
      </c>
    </row>
    <row r="66" spans="1:12" ht="12.75">
      <c r="A66" s="2">
        <v>61</v>
      </c>
      <c r="B66" s="3">
        <v>5948</v>
      </c>
      <c r="C66" s="2" t="s">
        <v>66</v>
      </c>
      <c r="D66" s="11">
        <f>SUMIF('[1]OBBE1G'!A:A,'[1]Argitaratzeko'!A66,'[1]OBBE1G'!AM:AM)</f>
        <v>18.97</v>
      </c>
      <c r="E66" s="3">
        <f>SUMIF('[1]OBBE2G'!A:A,'[1]Argitaratzeko'!A66,'[1]OBBE2G'!AM:AM)</f>
        <v>988148.88</v>
      </c>
      <c r="F66" s="11">
        <f>SUMIF('[1]OBBE3G'!A:A,'[1]Argitaratzeko'!A66,'[1]OBBE3G'!AM:AM)</f>
        <v>28.9282</v>
      </c>
      <c r="G66" s="3">
        <f>SUMIF('[1]OBBE4G'!A:A,'[1]Argitaratzeko'!A66,'[1]OBBE4G'!AM:AM)</f>
        <v>88861.95</v>
      </c>
      <c r="H66" s="11">
        <f>SUMIF('[1]OBBE5G'!A:A,'[1]Argitaratzeko'!A66,'[1]OBBE5G'!AM:AM)</f>
        <v>19.792</v>
      </c>
      <c r="I66" s="12">
        <f t="shared" si="0"/>
      </c>
      <c r="J66" s="27">
        <f t="shared" si="1"/>
        <v>18745184.253599998</v>
      </c>
      <c r="K66" s="27">
        <f t="shared" si="2"/>
        <v>2570616.26199</v>
      </c>
      <c r="L66" s="13">
        <f>IF(E66+G66=0,MAX(L$6:L65)+1,0)</f>
        <v>0</v>
      </c>
    </row>
    <row r="67" spans="1:12" ht="12.75">
      <c r="A67" s="2">
        <v>62</v>
      </c>
      <c r="B67" s="3">
        <v>1302</v>
      </c>
      <c r="C67" s="2" t="s">
        <v>67</v>
      </c>
      <c r="D67" s="11">
        <f>SUMIF('[1]OBBE1G'!A:A,'[1]Argitaratzeko'!A67,'[1]OBBE1G'!AM:AM)</f>
        <v>31.46</v>
      </c>
      <c r="E67" s="3">
        <f>SUMIF('[1]OBBE2G'!A:A,'[1]Argitaratzeko'!A67,'[1]OBBE2G'!AM:AM)</f>
        <v>220265.44</v>
      </c>
      <c r="F67" s="11">
        <f>SUMIF('[1]OBBE3G'!A:A,'[1]Argitaratzeko'!A67,'[1]OBBE3G'!AM:AM)</f>
        <v>49.1807</v>
      </c>
      <c r="G67" s="3">
        <f>SUMIF('[1]OBBE4G'!A:A,'[1]Argitaratzeko'!A67,'[1]OBBE4G'!AM:AM)</f>
        <v>409.43</v>
      </c>
      <c r="H67" s="11">
        <f>SUMIF('[1]OBBE5G'!A:A,'[1]Argitaratzeko'!A67,'[1]OBBE5G'!AM:AM)</f>
        <v>31.491</v>
      </c>
      <c r="I67" s="12">
        <f t="shared" si="0"/>
        <v>31.491</v>
      </c>
      <c r="J67" s="27">
        <f t="shared" si="1"/>
        <v>6929550.7424</v>
      </c>
      <c r="K67" s="27">
        <f t="shared" si="2"/>
        <v>20136.054001</v>
      </c>
      <c r="L67" s="13">
        <f>IF(E67+G67=0,MAX(L$6:L66)+1,0)</f>
        <v>0</v>
      </c>
    </row>
    <row r="68" spans="1:12" ht="12.75">
      <c r="A68" s="2">
        <v>63</v>
      </c>
      <c r="B68" s="3">
        <v>10276</v>
      </c>
      <c r="C68" s="2" t="s">
        <v>68</v>
      </c>
      <c r="D68" s="11">
        <f>SUMIF('[1]OBBE1G'!A:A,'[1]Argitaratzeko'!A68,'[1]OBBE1G'!AM:AM)</f>
        <v>9.17</v>
      </c>
      <c r="E68" s="3">
        <f>SUMIF('[1]OBBE2G'!A:A,'[1]Argitaratzeko'!A68,'[1]OBBE2G'!AM:AM)</f>
        <v>2421814.97</v>
      </c>
      <c r="F68" s="11">
        <f>SUMIF('[1]OBBE3G'!A:A,'[1]Argitaratzeko'!A68,'[1]OBBE3G'!AM:AM)</f>
        <v>0.1559</v>
      </c>
      <c r="G68" s="3">
        <f>SUMIF('[1]OBBE4G'!A:A,'[1]Argitaratzeko'!A68,'[1]OBBE4G'!AM:AM)</f>
        <v>126959.18</v>
      </c>
      <c r="H68" s="11">
        <f>SUMIF('[1]OBBE5G'!A:A,'[1]Argitaratzeko'!A68,'[1]OBBE5G'!AM:AM)</f>
        <v>8.7213</v>
      </c>
      <c r="I68" s="12">
        <f t="shared" si="0"/>
      </c>
      <c r="J68" s="27">
        <f t="shared" si="1"/>
        <v>22208043.2749</v>
      </c>
      <c r="K68" s="27">
        <f t="shared" si="2"/>
        <v>19792.936162</v>
      </c>
      <c r="L68" s="13">
        <f>IF(E68+G68=0,MAX(L$6:L67)+1,0)</f>
        <v>0</v>
      </c>
    </row>
    <row r="69" spans="1:12" ht="12.75">
      <c r="A69" s="2">
        <v>64</v>
      </c>
      <c r="B69" s="3">
        <v>16128</v>
      </c>
      <c r="C69" s="2" t="s">
        <v>69</v>
      </c>
      <c r="D69" s="11">
        <f>SUMIF('[1]OBBE1G'!A:A,'[1]Argitaratzeko'!A69,'[1]OBBE1G'!AM:AM)</f>
        <v>12.77</v>
      </c>
      <c r="E69" s="3">
        <f>SUMIF('[1]OBBE2G'!A:A,'[1]Argitaratzeko'!A69,'[1]OBBE2G'!AM:AM)</f>
        <v>2333592.66</v>
      </c>
      <c r="F69" s="11">
        <f>SUMIF('[1]OBBE3G'!A:A,'[1]Argitaratzeko'!A69,'[1]OBBE3G'!AM:AM)</f>
        <v>85.6195</v>
      </c>
      <c r="G69" s="3">
        <f>SUMIF('[1]OBBE4G'!A:A,'[1]Argitaratzeko'!A69,'[1]OBBE4G'!AM:AM)</f>
        <v>69248.75</v>
      </c>
      <c r="H69" s="11">
        <f>SUMIF('[1]OBBE5G'!A:A,'[1]Argitaratzeko'!A69,'[1]OBBE5G'!AM:AM)</f>
        <v>14.8664</v>
      </c>
      <c r="I69" s="12">
        <f t="shared" si="0"/>
      </c>
      <c r="J69" s="27">
        <f t="shared" si="1"/>
        <v>29799978.268200003</v>
      </c>
      <c r="K69" s="27">
        <f t="shared" si="2"/>
        <v>5929043.350625</v>
      </c>
      <c r="L69" s="13">
        <f>IF(E69+G69=0,MAX(L$6:L68)+1,0)</f>
        <v>0</v>
      </c>
    </row>
    <row r="70" spans="1:12" ht="12.75">
      <c r="A70" s="2">
        <v>65</v>
      </c>
      <c r="B70" s="3">
        <v>3894</v>
      </c>
      <c r="C70" s="2" t="s">
        <v>70</v>
      </c>
      <c r="D70" s="11">
        <f>SUMIF('[1]OBBE1G'!A:A,'[1]Argitaratzeko'!A70,'[1]OBBE1G'!AM:AM)</f>
        <v>6.79</v>
      </c>
      <c r="E70" s="3">
        <f>SUMIF('[1]OBBE2G'!A:A,'[1]Argitaratzeko'!A70,'[1]OBBE2G'!AM:AM)</f>
        <v>768340.2</v>
      </c>
      <c r="F70" s="11">
        <f>SUMIF('[1]OBBE3G'!A:A,'[1]Argitaratzeko'!A70,'[1]OBBE3G'!AM:AM)</f>
        <v>0</v>
      </c>
      <c r="G70" s="3">
        <f>SUMIF('[1]OBBE4G'!A:A,'[1]Argitaratzeko'!A70,'[1]OBBE4G'!AM:AM)</f>
        <v>0</v>
      </c>
      <c r="H70" s="11">
        <f>SUMIF('[1]OBBE5G'!A:A,'[1]Argitaratzeko'!A70,'[1]OBBE5G'!AM:AM)</f>
        <v>6.79</v>
      </c>
      <c r="I70" s="12">
        <f t="shared" si="0"/>
      </c>
      <c r="J70" s="27">
        <f t="shared" si="1"/>
        <v>5217029.958</v>
      </c>
      <c r="K70" s="27">
        <f t="shared" si="2"/>
        <v>0</v>
      </c>
      <c r="L70" s="13">
        <f>IF(E70+G70=0,MAX(L$6:L69)+1,0)</f>
        <v>0</v>
      </c>
    </row>
    <row r="71" spans="1:12" ht="12.75">
      <c r="A71" s="2">
        <v>66</v>
      </c>
      <c r="B71" s="2">
        <v>589</v>
      </c>
      <c r="C71" s="2" t="s">
        <v>71</v>
      </c>
      <c r="D71" s="11">
        <f>SUMIF('[1]OBBE1G'!A:A,'[1]Argitaratzeko'!A71,'[1]OBBE1G'!AM:AM)</f>
        <v>1.46</v>
      </c>
      <c r="E71" s="3">
        <f>SUMIF('[1]OBBE2G'!A:A,'[1]Argitaratzeko'!A71,'[1]OBBE2G'!AM:AM)</f>
        <v>59580.77</v>
      </c>
      <c r="F71" s="11">
        <f>SUMIF('[1]OBBE3G'!A:A,'[1]Argitaratzeko'!A71,'[1]OBBE3G'!AM:AM)</f>
        <v>0</v>
      </c>
      <c r="G71" s="3">
        <f>SUMIF('[1]OBBE4G'!A:A,'[1]Argitaratzeko'!A71,'[1]OBBE4G'!AM:AM)</f>
        <v>0</v>
      </c>
      <c r="H71" s="11">
        <f>SUMIF('[1]OBBE5G'!A:A,'[1]Argitaratzeko'!A71,'[1]OBBE5G'!AM:AM)</f>
        <v>1.4596</v>
      </c>
      <c r="I71" s="12">
        <f aca="true" t="shared" si="3" ref="I71:I94">IF(H71&gt;30,H71,"")</f>
      </c>
      <c r="J71" s="27">
        <f aca="true" t="shared" si="4" ref="J71:J93">D71*E71</f>
        <v>86987.9242</v>
      </c>
      <c r="K71" s="27">
        <f aca="true" t="shared" si="5" ref="K71:K93">F71*G71</f>
        <v>0</v>
      </c>
      <c r="L71" s="13">
        <f>IF(E71+G71=0,MAX(L$6:L70)+1,0)</f>
        <v>0</v>
      </c>
    </row>
    <row r="72" spans="1:12" ht="12.75">
      <c r="A72" s="2">
        <v>67</v>
      </c>
      <c r="B72" s="3">
        <v>39355</v>
      </c>
      <c r="C72" s="2" t="s">
        <v>72</v>
      </c>
      <c r="D72" s="11">
        <f>SUMIF('[1]OBBE1G'!A:A,'[1]Argitaratzeko'!A72,'[1]OBBE1G'!AM:AM)</f>
        <v>10.86</v>
      </c>
      <c r="E72" s="3">
        <f>SUMIF('[1]OBBE2G'!A:A,'[1]Argitaratzeko'!A72,'[1]OBBE2G'!AM:AM)</f>
        <v>6233793.15</v>
      </c>
      <c r="F72" s="11">
        <f>SUMIF('[1]OBBE3G'!A:A,'[1]Argitaratzeko'!A72,'[1]OBBE3G'!AM:AM)</f>
        <v>9.39</v>
      </c>
      <c r="G72" s="3">
        <f>SUMIF('[1]OBBE4G'!A:A,'[1]Argitaratzeko'!A72,'[1]OBBE4G'!AM:AM)</f>
        <v>71120.2</v>
      </c>
      <c r="H72" s="11">
        <f>SUMIF('[1]OBBE5G'!A:A,'[1]Argitaratzeko'!A72,'[1]OBBE5G'!AM:AM)</f>
        <v>10.8463</v>
      </c>
      <c r="I72" s="12">
        <f t="shared" si="3"/>
      </c>
      <c r="J72" s="27">
        <f t="shared" si="4"/>
        <v>67698993.609</v>
      </c>
      <c r="K72" s="27">
        <f t="shared" si="5"/>
        <v>667818.678</v>
      </c>
      <c r="L72" s="13">
        <f>IF(E72+G72=0,MAX(L$6:L71)+1,0)</f>
        <v>0</v>
      </c>
    </row>
    <row r="73" spans="1:12" ht="12.75">
      <c r="A73" s="2">
        <v>68</v>
      </c>
      <c r="B73" s="2">
        <v>232</v>
      </c>
      <c r="C73" s="2" t="s">
        <v>73</v>
      </c>
      <c r="D73" s="11">
        <f>SUMIF('[1]OBBE1G'!A:A,'[1]Argitaratzeko'!A73,'[1]OBBE1G'!AM:AM)</f>
        <v>26.16</v>
      </c>
      <c r="E73" s="3">
        <f>SUMIF('[1]OBBE2G'!A:A,'[1]Argitaratzeko'!A73,'[1]OBBE2G'!AM:AM)</f>
        <v>50400.07</v>
      </c>
      <c r="F73" s="11">
        <f>SUMIF('[1]OBBE3G'!A:A,'[1]Argitaratzeko'!A73,'[1]OBBE3G'!AM:AM)</f>
        <v>77.6551</v>
      </c>
      <c r="G73" s="3">
        <f>SUMIF('[1]OBBE4G'!A:A,'[1]Argitaratzeko'!A73,'[1]OBBE4G'!AM:AM)</f>
        <v>21409.67</v>
      </c>
      <c r="H73" s="11">
        <f>SUMIF('[1]OBBE5G'!A:A,'[1]Argitaratzeko'!A73,'[1]OBBE5G'!AM:AM)</f>
        <v>41.513</v>
      </c>
      <c r="I73" s="12">
        <f t="shared" si="3"/>
        <v>41.513</v>
      </c>
      <c r="J73" s="27">
        <f t="shared" si="4"/>
        <v>1318465.8312</v>
      </c>
      <c r="K73" s="27">
        <f t="shared" si="5"/>
        <v>1662570.064817</v>
      </c>
      <c r="L73" s="13">
        <f>IF(E73+G73=0,MAX(L$6:L72)+1,0)</f>
        <v>0</v>
      </c>
    </row>
    <row r="74" spans="1:12" ht="12.75">
      <c r="A74" s="2">
        <v>69</v>
      </c>
      <c r="B74" s="3">
        <v>186665</v>
      </c>
      <c r="C74" s="2" t="s">
        <v>74</v>
      </c>
      <c r="D74" s="11">
        <f>SUMIF('[1]OBBE1G'!A:A,'[1]Argitaratzeko'!A74,'[1]OBBE1G'!AM:AM)</f>
        <v>0</v>
      </c>
      <c r="E74" s="3">
        <f>SUMIF('[1]OBBE2G'!A:A,'[1]Argitaratzeko'!A74,'[1]OBBE2G'!AM:AM)</f>
        <v>0</v>
      </c>
      <c r="F74" s="11">
        <f>SUMIF('[1]OBBE3G'!A:A,'[1]Argitaratzeko'!A74,'[1]OBBE3G'!AM:AM)</f>
        <v>0</v>
      </c>
      <c r="G74" s="3">
        <f>SUMIF('[1]OBBE4G'!A:A,'[1]Argitaratzeko'!A74,'[1]OBBE4G'!AM:AM)</f>
        <v>0</v>
      </c>
      <c r="H74" s="11">
        <f>SUMIF('[1]OBBE5G'!A:A,'[1]Argitaratzeko'!A74,'[1]OBBE5G'!AM:AM)</f>
        <v>0</v>
      </c>
      <c r="I74" s="12">
        <f t="shared" si="3"/>
      </c>
      <c r="J74" s="27">
        <f t="shared" si="4"/>
        <v>0</v>
      </c>
      <c r="K74" s="27">
        <f t="shared" si="5"/>
        <v>0</v>
      </c>
      <c r="L74" s="13">
        <f>IF(E74+G74=0,MAX(L$6:L73)+1,0)</f>
        <v>1</v>
      </c>
    </row>
    <row r="75" spans="1:12" ht="12.75">
      <c r="A75" s="2">
        <v>70</v>
      </c>
      <c r="B75" s="3">
        <v>1432</v>
      </c>
      <c r="C75" s="2" t="s">
        <v>75</v>
      </c>
      <c r="D75" s="11">
        <f>SUMIF('[1]OBBE1G'!A:A,'[1]Argitaratzeko'!A75,'[1]OBBE1G'!AM:AM)</f>
        <v>16.8</v>
      </c>
      <c r="E75" s="3">
        <f>SUMIF('[1]OBBE2G'!A:A,'[1]Argitaratzeko'!A75,'[1]OBBE2G'!AM:AM)</f>
        <v>177880.87</v>
      </c>
      <c r="F75" s="11">
        <f>SUMIF('[1]OBBE3G'!A:A,'[1]Argitaratzeko'!A75,'[1]OBBE3G'!AM:AM)</f>
        <v>249.3343</v>
      </c>
      <c r="G75" s="3">
        <f>SUMIF('[1]OBBE4G'!A:A,'[1]Argitaratzeko'!A75,'[1]OBBE4G'!AM:AM)</f>
        <v>8527.95</v>
      </c>
      <c r="H75" s="11">
        <f>SUMIF('[1]OBBE5G'!A:A,'[1]Argitaratzeko'!A75,'[1]OBBE5G'!AM:AM)</f>
        <v>27.4341</v>
      </c>
      <c r="I75" s="12">
        <f t="shared" si="3"/>
      </c>
      <c r="J75" s="27">
        <f t="shared" si="4"/>
        <v>2988398.616</v>
      </c>
      <c r="K75" s="27">
        <f t="shared" si="5"/>
        <v>2126310.4436850003</v>
      </c>
      <c r="L75" s="13">
        <f>IF(E75+G75=0,MAX(L$6:L74)+1,0)</f>
        <v>0</v>
      </c>
    </row>
    <row r="76" spans="1:12" ht="12.75">
      <c r="A76" s="2">
        <v>71</v>
      </c>
      <c r="B76" s="3">
        <v>19525</v>
      </c>
      <c r="C76" s="2" t="s">
        <v>76</v>
      </c>
      <c r="D76" s="11">
        <f>SUMIF('[1]OBBE1G'!A:A,'[1]Argitaratzeko'!A76,'[1]OBBE1G'!AM:AM)</f>
        <v>30.86</v>
      </c>
      <c r="E76" s="3">
        <f>SUMIF('[1]OBBE2G'!A:A,'[1]Argitaratzeko'!A76,'[1]OBBE2G'!AM:AM)</f>
        <v>2900416.59</v>
      </c>
      <c r="F76" s="11">
        <f>SUMIF('[1]OBBE3G'!A:A,'[1]Argitaratzeko'!A76,'[1]OBBE3G'!AM:AM)</f>
        <v>94.5052</v>
      </c>
      <c r="G76" s="3">
        <f>SUMIF('[1]OBBE4G'!A:A,'[1]Argitaratzeko'!A76,'[1]OBBE4G'!AM:AM)</f>
        <v>98858.73</v>
      </c>
      <c r="H76" s="11">
        <f>SUMIF('[1]OBBE5G'!A:A,'[1]Argitaratzeko'!A76,'[1]OBBE5G'!AM:AM)</f>
        <v>32.9536</v>
      </c>
      <c r="I76" s="12">
        <f t="shared" si="3"/>
        <v>32.9536</v>
      </c>
      <c r="J76" s="27">
        <f t="shared" si="4"/>
        <v>89506855.9674</v>
      </c>
      <c r="K76" s="27">
        <f t="shared" si="5"/>
        <v>9342664.050396</v>
      </c>
      <c r="L76" s="13">
        <f>IF(E76+G76=0,MAX(L$6:L75)+1,0)</f>
        <v>0</v>
      </c>
    </row>
    <row r="77" spans="1:12" ht="12.75">
      <c r="A77" s="2">
        <v>72</v>
      </c>
      <c r="B77" s="3">
        <v>6170</v>
      </c>
      <c r="C77" s="2" t="s">
        <v>77</v>
      </c>
      <c r="D77" s="11">
        <f>SUMIF('[1]OBBE1G'!A:A,'[1]Argitaratzeko'!A77,'[1]OBBE1G'!AM:AM)</f>
        <v>14.59</v>
      </c>
      <c r="E77" s="3">
        <f>SUMIF('[1]OBBE2G'!A:A,'[1]Argitaratzeko'!A77,'[1]OBBE2G'!AM:AM)</f>
        <v>2298971.58</v>
      </c>
      <c r="F77" s="11">
        <f>SUMIF('[1]OBBE3G'!A:A,'[1]Argitaratzeko'!A77,'[1]OBBE3G'!AM:AM)</f>
        <v>11.5255</v>
      </c>
      <c r="G77" s="3">
        <f>SUMIF('[1]OBBE4G'!A:A,'[1]Argitaratzeko'!A77,'[1]OBBE4G'!AM:AM)</f>
        <v>269306.91000000003</v>
      </c>
      <c r="H77" s="11">
        <f>SUMIF('[1]OBBE5G'!A:A,'[1]Argitaratzeko'!A77,'[1]OBBE5G'!AM:AM)</f>
        <v>14.2657</v>
      </c>
      <c r="I77" s="12">
        <f t="shared" si="3"/>
      </c>
      <c r="J77" s="27">
        <f t="shared" si="4"/>
        <v>33541995.3522</v>
      </c>
      <c r="K77" s="27">
        <f t="shared" si="5"/>
        <v>3103896.791205</v>
      </c>
      <c r="L77" s="13">
        <f>IF(E77+G77=0,MAX(L$6:L76)+1,0)</f>
        <v>0</v>
      </c>
    </row>
    <row r="78" spans="1:12" ht="12.75">
      <c r="A78" s="2">
        <v>73</v>
      </c>
      <c r="B78" s="3">
        <v>6165</v>
      </c>
      <c r="C78" s="2" t="s">
        <v>78</v>
      </c>
      <c r="D78" s="11">
        <f>SUMIF('[1]OBBE1G'!A:A,'[1]Argitaratzeko'!A78,'[1]OBBE1G'!AM:AM)</f>
        <v>15.55</v>
      </c>
      <c r="E78" s="3">
        <f>SUMIF('[1]OBBE2G'!A:A,'[1]Argitaratzeko'!A78,'[1]OBBE2G'!AM:AM)</f>
        <v>1825702.81</v>
      </c>
      <c r="F78" s="11">
        <f>SUMIF('[1]OBBE3G'!A:A,'[1]Argitaratzeko'!A78,'[1]OBBE3G'!AM:AM)</f>
        <v>0</v>
      </c>
      <c r="G78" s="3">
        <f>SUMIF('[1]OBBE4G'!A:A,'[1]Argitaratzeko'!A78,'[1]OBBE4G'!AM:AM)</f>
        <v>0</v>
      </c>
      <c r="H78" s="11">
        <f>SUMIF('[1]OBBE5G'!A:A,'[1]Argitaratzeko'!A78,'[1]OBBE5G'!AM:AM)</f>
        <v>15.5468</v>
      </c>
      <c r="I78" s="12">
        <f t="shared" si="3"/>
      </c>
      <c r="J78" s="27">
        <f t="shared" si="4"/>
        <v>28389678.6955</v>
      </c>
      <c r="K78" s="27">
        <f t="shared" si="5"/>
        <v>0</v>
      </c>
      <c r="L78" s="13">
        <f>IF(E78+G78=0,MAX(L$6:L77)+1,0)</f>
        <v>0</v>
      </c>
    </row>
    <row r="79" spans="1:12" ht="12.75">
      <c r="A79" s="2">
        <v>74</v>
      </c>
      <c r="B79" s="3">
        <v>14596</v>
      </c>
      <c r="C79" s="2" t="s">
        <v>79</v>
      </c>
      <c r="D79" s="11">
        <f>SUMIF('[1]OBBE1G'!A:A,'[1]Argitaratzeko'!A79,'[1]OBBE1G'!AM:AM)</f>
        <v>15.19</v>
      </c>
      <c r="E79" s="3">
        <f>SUMIF('[1]OBBE2G'!A:A,'[1]Argitaratzeko'!A79,'[1]OBBE2G'!AM:AM)</f>
        <v>2962919.26</v>
      </c>
      <c r="F79" s="11">
        <f>SUMIF('[1]OBBE3G'!A:A,'[1]Argitaratzeko'!A79,'[1]OBBE3G'!AM:AM)</f>
        <v>30.6405</v>
      </c>
      <c r="G79" s="3">
        <f>SUMIF('[1]OBBE4G'!A:A,'[1]Argitaratzeko'!A79,'[1]OBBE4G'!AM:AM)</f>
        <v>215934.55</v>
      </c>
      <c r="H79" s="11">
        <f>SUMIF('[1]OBBE5G'!A:A,'[1]Argitaratzeko'!A79,'[1]OBBE5G'!AM:AM)</f>
        <v>16.2379</v>
      </c>
      <c r="I79" s="12">
        <f t="shared" si="3"/>
      </c>
      <c r="J79" s="27">
        <f t="shared" si="4"/>
        <v>45006743.55939999</v>
      </c>
      <c r="K79" s="27">
        <f t="shared" si="5"/>
        <v>6616342.579275</v>
      </c>
      <c r="L79" s="13">
        <f>IF(E79+G79=0,MAX(L$6:L78)+1,0)</f>
        <v>0</v>
      </c>
    </row>
    <row r="80" spans="1:12" ht="12.75">
      <c r="A80" s="2">
        <v>75</v>
      </c>
      <c r="B80" s="3">
        <v>5881</v>
      </c>
      <c r="C80" s="2" t="s">
        <v>80</v>
      </c>
      <c r="D80" s="11">
        <f>SUMIF('[1]OBBE1G'!A:A,'[1]Argitaratzeko'!A80,'[1]OBBE1G'!AM:AM)</f>
        <v>13.64</v>
      </c>
      <c r="E80" s="3">
        <f>SUMIF('[1]OBBE2G'!A:A,'[1]Argitaratzeko'!A80,'[1]OBBE2G'!AM:AM)</f>
        <v>744345.66</v>
      </c>
      <c r="F80" s="11">
        <f>SUMIF('[1]OBBE3G'!A:A,'[1]Argitaratzeko'!A80,'[1]OBBE3G'!AM:AM)</f>
        <v>0</v>
      </c>
      <c r="G80" s="3">
        <f>SUMIF('[1]OBBE4G'!A:A,'[1]Argitaratzeko'!A80,'[1]OBBE4G'!AM:AM)</f>
        <v>0</v>
      </c>
      <c r="H80" s="11">
        <f>SUMIF('[1]OBBE5G'!A:A,'[1]Argitaratzeko'!A80,'[1]OBBE5G'!AM:AM)</f>
        <v>13.642</v>
      </c>
      <c r="I80" s="12">
        <f t="shared" si="3"/>
      </c>
      <c r="J80" s="27">
        <f t="shared" si="4"/>
        <v>10152874.8024</v>
      </c>
      <c r="K80" s="27">
        <f t="shared" si="5"/>
        <v>0</v>
      </c>
      <c r="L80" s="13">
        <f>IF(E80+G80=0,MAX(L$6:L79)+1,0)</f>
        <v>0</v>
      </c>
    </row>
    <row r="81" spans="1:12" ht="12.75">
      <c r="A81" s="2">
        <v>76</v>
      </c>
      <c r="B81" s="3">
        <v>10150</v>
      </c>
      <c r="C81" s="2" t="s">
        <v>81</v>
      </c>
      <c r="D81" s="11">
        <f>SUMIF('[1]OBBE1G'!A:A,'[1]Argitaratzeko'!A81,'[1]OBBE1G'!AM:AM)</f>
        <v>21.81</v>
      </c>
      <c r="E81" s="3">
        <f>SUMIF('[1]OBBE2G'!A:A,'[1]Argitaratzeko'!A81,'[1]OBBE2G'!AM:AM)</f>
        <v>1982798.78</v>
      </c>
      <c r="F81" s="11">
        <f>SUMIF('[1]OBBE3G'!A:A,'[1]Argitaratzeko'!A81,'[1]OBBE3G'!AM:AM)</f>
        <v>71.4527</v>
      </c>
      <c r="G81" s="3">
        <f>SUMIF('[1]OBBE4G'!A:A,'[1]Argitaratzeko'!A81,'[1]OBBE4G'!AM:AM)</f>
        <v>22773.7</v>
      </c>
      <c r="H81" s="11">
        <f>SUMIF('[1]OBBE5G'!A:A,'[1]Argitaratzeko'!A81,'[1]OBBE5G'!AM:AM)</f>
        <v>22.3729</v>
      </c>
      <c r="I81" s="12">
        <f t="shared" si="3"/>
      </c>
      <c r="J81" s="27">
        <f t="shared" si="4"/>
        <v>43244841.3918</v>
      </c>
      <c r="K81" s="27">
        <f t="shared" si="5"/>
        <v>1627242.35399</v>
      </c>
      <c r="L81" s="13">
        <f>IF(E81+G81=0,MAX(L$6:L80)+1,0)</f>
        <v>0</v>
      </c>
    </row>
    <row r="82" spans="1:12" ht="12.75">
      <c r="A82" s="2">
        <v>77</v>
      </c>
      <c r="B82" s="3">
        <v>6730</v>
      </c>
      <c r="C82" s="2" t="s">
        <v>82</v>
      </c>
      <c r="D82" s="11">
        <f>SUMIF('[1]OBBE1G'!A:A,'[1]Argitaratzeko'!A82,'[1]OBBE1G'!AM:AM)</f>
        <v>10.9</v>
      </c>
      <c r="E82" s="3">
        <f>SUMIF('[1]OBBE2G'!A:A,'[1]Argitaratzeko'!A82,'[1]OBBE2G'!AM:AM)</f>
        <v>1276241.74</v>
      </c>
      <c r="F82" s="11">
        <f>SUMIF('[1]OBBE3G'!A:A,'[1]Argitaratzeko'!A82,'[1]OBBE3G'!AM:AM)</f>
        <v>13.9382</v>
      </c>
      <c r="G82" s="3">
        <f>SUMIF('[1]OBBE4G'!A:A,'[1]Argitaratzeko'!A82,'[1]OBBE4G'!AM:AM)</f>
        <v>54655</v>
      </c>
      <c r="H82" s="11">
        <f>SUMIF('[1]OBBE5G'!A:A,'[1]Argitaratzeko'!A82,'[1]OBBE5G'!AM:AM)</f>
        <v>11.0275</v>
      </c>
      <c r="I82" s="12">
        <f t="shared" si="3"/>
      </c>
      <c r="J82" s="27">
        <f t="shared" si="4"/>
        <v>13911034.966</v>
      </c>
      <c r="K82" s="27">
        <f t="shared" si="5"/>
        <v>761792.321</v>
      </c>
      <c r="L82" s="13">
        <f>IF(E82+G82=0,MAX(L$6:L81)+1,0)</f>
        <v>0</v>
      </c>
    </row>
    <row r="83" spans="1:12" ht="12.75">
      <c r="A83" s="2">
        <v>78</v>
      </c>
      <c r="B83" s="3">
        <v>1613</v>
      </c>
      <c r="C83" s="2" t="s">
        <v>83</v>
      </c>
      <c r="D83" s="11">
        <f>SUMIF('[1]OBBE1G'!A:A,'[1]Argitaratzeko'!A83,'[1]OBBE1G'!AM:AM)</f>
        <v>17.75</v>
      </c>
      <c r="E83" s="3">
        <f>SUMIF('[1]OBBE2G'!A:A,'[1]Argitaratzeko'!A83,'[1]OBBE2G'!AM:AM)</f>
        <v>228577.15</v>
      </c>
      <c r="F83" s="11">
        <f>SUMIF('[1]OBBE3G'!A:A,'[1]Argitaratzeko'!A83,'[1]OBBE3G'!AM:AM)</f>
        <v>6.9616</v>
      </c>
      <c r="G83" s="3">
        <f>SUMIF('[1]OBBE4G'!A:A,'[1]Argitaratzeko'!A83,'[1]OBBE4G'!AM:AM)</f>
        <v>72833.29</v>
      </c>
      <c r="H83" s="11">
        <f>SUMIF('[1]OBBE5G'!A:A,'[1]Argitaratzeko'!A83,'[1]OBBE5G'!AM:AM)</f>
        <v>15.1453</v>
      </c>
      <c r="I83" s="12">
        <f t="shared" si="3"/>
      </c>
      <c r="J83" s="27">
        <f t="shared" si="4"/>
        <v>4057244.4125</v>
      </c>
      <c r="K83" s="27">
        <f t="shared" si="5"/>
        <v>507036.23166399996</v>
      </c>
      <c r="L83" s="13">
        <f>IF(E83+G83=0,MAX(L$6:L82)+1,0)</f>
        <v>0</v>
      </c>
    </row>
    <row r="84" spans="1:12" ht="12.75">
      <c r="A84" s="2">
        <v>79</v>
      </c>
      <c r="B84" s="3">
        <v>23223</v>
      </c>
      <c r="C84" s="2" t="s">
        <v>84</v>
      </c>
      <c r="D84" s="11">
        <f>SUMIF('[1]OBBE1G'!A:A,'[1]Argitaratzeko'!A84,'[1]OBBE1G'!AM:AM)</f>
        <v>19.95</v>
      </c>
      <c r="E84" s="3">
        <f>SUMIF('[1]OBBE2G'!A:A,'[1]Argitaratzeko'!A84,'[1]OBBE2G'!AM:AM)</f>
        <v>3883095.22</v>
      </c>
      <c r="F84" s="11">
        <f>SUMIF('[1]OBBE3G'!A:A,'[1]Argitaratzeko'!A84,'[1]OBBE3G'!AM:AM)</f>
        <v>0</v>
      </c>
      <c r="G84" s="3">
        <f>SUMIF('[1]OBBE4G'!A:A,'[1]Argitaratzeko'!A84,'[1]OBBE4G'!AM:AM)</f>
        <v>0</v>
      </c>
      <c r="H84" s="11">
        <f>SUMIF('[1]OBBE5G'!A:A,'[1]Argitaratzeko'!A84,'[1]OBBE5G'!AM:AM)</f>
        <v>19.9518</v>
      </c>
      <c r="I84" s="12">
        <f t="shared" si="3"/>
      </c>
      <c r="J84" s="27">
        <f t="shared" si="4"/>
        <v>77467749.639</v>
      </c>
      <c r="K84" s="27">
        <f t="shared" si="5"/>
        <v>0</v>
      </c>
      <c r="L84" s="13">
        <f>IF(E84+G84=0,MAX(L$6:L83)+1,0)</f>
        <v>0</v>
      </c>
    </row>
    <row r="85" spans="1:12" ht="12.75">
      <c r="A85" s="2">
        <v>80</v>
      </c>
      <c r="B85" s="3">
        <v>9834</v>
      </c>
      <c r="C85" s="2" t="s">
        <v>85</v>
      </c>
      <c r="D85" s="11">
        <f>SUMIF('[1]OBBE1G'!A:A,'[1]Argitaratzeko'!A85,'[1]OBBE1G'!AM:AM)</f>
        <v>11.46</v>
      </c>
      <c r="E85" s="3">
        <f>SUMIF('[1]OBBE2G'!A:A,'[1]Argitaratzeko'!A85,'[1]OBBE2G'!AM:AM)</f>
        <v>1958205.32</v>
      </c>
      <c r="F85" s="11">
        <f>SUMIF('[1]OBBE3G'!A:A,'[1]Argitaratzeko'!A85,'[1]OBBE3G'!AM:AM)</f>
        <v>10.6552</v>
      </c>
      <c r="G85" s="3">
        <f>SUMIF('[1]OBBE4G'!A:A,'[1]Argitaratzeko'!A85,'[1]OBBE4G'!AM:AM)</f>
        <v>8230.66</v>
      </c>
      <c r="H85" s="11">
        <f>SUMIF('[1]OBBE5G'!A:A,'[1]Argitaratzeko'!A85,'[1]OBBE5G'!AM:AM)</f>
        <v>11.4577</v>
      </c>
      <c r="I85" s="12">
        <f t="shared" si="3"/>
      </c>
      <c r="J85" s="27">
        <f t="shared" si="4"/>
        <v>22441032.967200004</v>
      </c>
      <c r="K85" s="27">
        <f t="shared" si="5"/>
        <v>87699.32843200001</v>
      </c>
      <c r="L85" s="13">
        <f>IF(E85+G85=0,MAX(L$6:L84)+1,0)</f>
        <v>0</v>
      </c>
    </row>
    <row r="86" spans="1:12" ht="12.75">
      <c r="A86" s="2">
        <v>81</v>
      </c>
      <c r="B86" s="3">
        <v>10044</v>
      </c>
      <c r="C86" s="2" t="s">
        <v>86</v>
      </c>
      <c r="D86" s="11">
        <f>SUMIF('[1]OBBE1G'!A:A,'[1]Argitaratzeko'!A86,'[1]OBBE1G'!AM:AM)</f>
        <v>15.19</v>
      </c>
      <c r="E86" s="3">
        <f>SUMIF('[1]OBBE2G'!A:A,'[1]Argitaratzeko'!A86,'[1]OBBE2G'!AM:AM)</f>
        <v>1598559.7</v>
      </c>
      <c r="F86" s="11">
        <f>SUMIF('[1]OBBE3G'!A:A,'[1]Argitaratzeko'!A86,'[1]OBBE3G'!AM:AM)</f>
        <v>1.1548</v>
      </c>
      <c r="G86" s="3">
        <f>SUMIF('[1]OBBE4G'!A:A,'[1]Argitaratzeko'!A86,'[1]OBBE4G'!AM:AM)</f>
        <v>125648.53</v>
      </c>
      <c r="H86" s="11">
        <f>SUMIF('[1]OBBE5G'!A:A,'[1]Argitaratzeko'!A86,'[1]OBBE5G'!AM:AM)</f>
        <v>14.1633</v>
      </c>
      <c r="I86" s="12">
        <f t="shared" si="3"/>
      </c>
      <c r="J86" s="27">
        <f t="shared" si="4"/>
        <v>24282121.843</v>
      </c>
      <c r="K86" s="27">
        <f t="shared" si="5"/>
        <v>145098.922444</v>
      </c>
      <c r="L86" s="13">
        <f>IF(E86+G86=0,MAX(L$6:L85)+1,0)</f>
        <v>0</v>
      </c>
    </row>
    <row r="87" spans="1:12" ht="12.75">
      <c r="A87" s="2">
        <v>82</v>
      </c>
      <c r="B87" s="3">
        <v>2010</v>
      </c>
      <c r="C87" s="2" t="s">
        <v>87</v>
      </c>
      <c r="D87" s="11">
        <f>SUMIF('[1]OBBE1G'!A:A,'[1]Argitaratzeko'!A87,'[1]OBBE1G'!AM:AM)</f>
        <v>8.36</v>
      </c>
      <c r="E87" s="3">
        <f>SUMIF('[1]OBBE2G'!A:A,'[1]Argitaratzeko'!A87,'[1]OBBE2G'!AM:AM)</f>
        <v>445023</v>
      </c>
      <c r="F87" s="11">
        <f>SUMIF('[1]OBBE3G'!A:A,'[1]Argitaratzeko'!A87,'[1]OBBE3G'!AM:AM)</f>
        <v>3</v>
      </c>
      <c r="G87" s="3">
        <f>SUMIF('[1]OBBE4G'!A:A,'[1]Argitaratzeko'!A87,'[1]OBBE4G'!AM:AM)</f>
        <v>2.04</v>
      </c>
      <c r="H87" s="11">
        <f>SUMIF('[1]OBBE5G'!A:A,'[1]Argitaratzeko'!A87,'[1]OBBE5G'!AM:AM)</f>
        <v>8.363</v>
      </c>
      <c r="I87" s="12">
        <f t="shared" si="3"/>
      </c>
      <c r="J87" s="27">
        <f t="shared" si="4"/>
        <v>3720392.28</v>
      </c>
      <c r="K87" s="27">
        <f t="shared" si="5"/>
        <v>6.12</v>
      </c>
      <c r="L87" s="13">
        <f>IF(E87+G87=0,MAX(L$6:L86)+1,0)</f>
        <v>0</v>
      </c>
    </row>
    <row r="88" spans="1:12" ht="12.75">
      <c r="A88" s="2">
        <v>83</v>
      </c>
      <c r="B88" s="3">
        <v>18253</v>
      </c>
      <c r="C88" s="2" t="s">
        <v>88</v>
      </c>
      <c r="D88" s="11">
        <f>SUMIF('[1]OBBE1G'!A:A,'[1]Argitaratzeko'!A88,'[1]OBBE1G'!AM:AM)</f>
        <v>20.94</v>
      </c>
      <c r="E88" s="3">
        <f>SUMIF('[1]OBBE2G'!A:A,'[1]Argitaratzeko'!A88,'[1]OBBE2G'!AM:AM)</f>
        <v>2339118.56</v>
      </c>
      <c r="F88" s="11">
        <f>SUMIF('[1]OBBE3G'!A:A,'[1]Argitaratzeko'!A88,'[1]OBBE3G'!AM:AM)</f>
        <v>35.7143</v>
      </c>
      <c r="G88" s="3">
        <f>SUMIF('[1]OBBE4G'!A:A,'[1]Argitaratzeko'!A88,'[1]OBBE4G'!AM:AM)</f>
        <v>10572.56</v>
      </c>
      <c r="H88" s="11">
        <f>SUMIF('[1]OBBE5G'!A:A,'[1]Argitaratzeko'!A88,'[1]OBBE5G'!AM:AM)</f>
        <v>21.0034</v>
      </c>
      <c r="I88" s="12">
        <f t="shared" si="3"/>
      </c>
      <c r="J88" s="27">
        <f t="shared" si="4"/>
        <v>48981142.646400005</v>
      </c>
      <c r="K88" s="27">
        <f t="shared" si="5"/>
        <v>377591.579608</v>
      </c>
      <c r="L88" s="13">
        <f>IF(E88+G88=0,MAX(L$6:L87)+1,0)</f>
        <v>0</v>
      </c>
    </row>
    <row r="89" spans="1:12" ht="12.75">
      <c r="A89" s="2">
        <v>84</v>
      </c>
      <c r="B89" s="3">
        <v>6272</v>
      </c>
      <c r="C89" s="2" t="s">
        <v>89</v>
      </c>
      <c r="D89" s="11">
        <f>SUMIF('[1]OBBE1G'!A:A,'[1]Argitaratzeko'!A89,'[1]OBBE1G'!AM:AM)</f>
        <v>11.25</v>
      </c>
      <c r="E89" s="3">
        <f>SUMIF('[1]OBBE2G'!A:A,'[1]Argitaratzeko'!A89,'[1]OBBE2G'!AM:AM)</f>
        <v>2150388.03</v>
      </c>
      <c r="F89" s="11">
        <f>SUMIF('[1]OBBE3G'!A:A,'[1]Argitaratzeko'!A89,'[1]OBBE3G'!AM:AM)</f>
        <v>0</v>
      </c>
      <c r="G89" s="3">
        <f>SUMIF('[1]OBBE4G'!A:A,'[1]Argitaratzeko'!A89,'[1]OBBE4G'!AM:AM)</f>
        <v>0</v>
      </c>
      <c r="H89" s="11">
        <f>SUMIF('[1]OBBE5G'!A:A,'[1]Argitaratzeko'!A89,'[1]OBBE5G'!AM:AM)</f>
        <v>11.2486</v>
      </c>
      <c r="I89" s="12">
        <f t="shared" si="3"/>
      </c>
      <c r="J89" s="27">
        <f t="shared" si="4"/>
        <v>24191865.3375</v>
      </c>
      <c r="K89" s="27">
        <f t="shared" si="5"/>
        <v>0</v>
      </c>
      <c r="L89" s="13">
        <f>IF(E89+G89=0,MAX(L$6:L88)+1,0)</f>
        <v>0</v>
      </c>
    </row>
    <row r="90" spans="1:12" ht="12.75">
      <c r="A90" s="2">
        <v>85</v>
      </c>
      <c r="B90" s="2">
        <v>137</v>
      </c>
      <c r="C90" s="2" t="s">
        <v>90</v>
      </c>
      <c r="D90" s="11">
        <f>SUMIF('[1]OBBE1G'!A:A,'[1]Argitaratzeko'!A90,'[1]OBBE1G'!AM:AM)</f>
        <v>61.62</v>
      </c>
      <c r="E90" s="3">
        <f>SUMIF('[1]OBBE2G'!A:A,'[1]Argitaratzeko'!A90,'[1]OBBE2G'!AM:AM)</f>
        <v>54424.06</v>
      </c>
      <c r="F90" s="11">
        <f>SUMIF('[1]OBBE3G'!A:A,'[1]Argitaratzeko'!A90,'[1]OBBE3G'!AM:AM)</f>
        <v>0</v>
      </c>
      <c r="G90" s="3">
        <f>SUMIF('[1]OBBE4G'!A:A,'[1]Argitaratzeko'!A90,'[1]OBBE4G'!AM:AM)</f>
        <v>0</v>
      </c>
      <c r="H90" s="11">
        <f>SUMIF('[1]OBBE5G'!A:A,'[1]Argitaratzeko'!A90,'[1]OBBE5G'!AM:AM)</f>
        <v>61.6199</v>
      </c>
      <c r="I90" s="12">
        <f t="shared" si="3"/>
        <v>61.6199</v>
      </c>
      <c r="J90" s="27">
        <f t="shared" si="4"/>
        <v>3353610.5771999997</v>
      </c>
      <c r="K90" s="27">
        <f t="shared" si="5"/>
        <v>0</v>
      </c>
      <c r="L90" s="13">
        <f>IF(E90+G90=0,MAX(L$6:L89)+1,0)</f>
        <v>0</v>
      </c>
    </row>
    <row r="91" spans="1:12" ht="12.75">
      <c r="A91" s="2">
        <v>86</v>
      </c>
      <c r="B91" s="2">
        <v>218</v>
      </c>
      <c r="C91" s="2" t="s">
        <v>91</v>
      </c>
      <c r="D91" s="11">
        <f>SUMIF('[1]OBBE1G'!A:A,'[1]Argitaratzeko'!A91,'[1]OBBE1G'!AM:AM)</f>
        <v>3.5</v>
      </c>
      <c r="E91" s="3">
        <f>SUMIF('[1]OBBE2G'!A:A,'[1]Argitaratzeko'!A91,'[1]OBBE2G'!AM:AM)</f>
        <v>12404.53</v>
      </c>
      <c r="F91" s="11">
        <f>SUMIF('[1]OBBE3G'!A:A,'[1]Argitaratzeko'!A91,'[1]OBBE3G'!AM:AM)</f>
        <v>89.9179</v>
      </c>
      <c r="G91" s="3">
        <f>SUMIF('[1]OBBE4G'!A:A,'[1]Argitaratzeko'!A91,'[1]OBBE4G'!AM:AM)</f>
        <v>42530.57</v>
      </c>
      <c r="H91" s="11">
        <f>SUMIF('[1]OBBE5G'!A:A,'[1]Argitaratzeko'!A91,'[1]OBBE5G'!AM:AM)</f>
        <v>70.4053</v>
      </c>
      <c r="I91" s="12">
        <f t="shared" si="3"/>
        <v>70.4053</v>
      </c>
      <c r="J91" s="27">
        <f t="shared" si="4"/>
        <v>43415.855</v>
      </c>
      <c r="K91" s="27">
        <f t="shared" si="5"/>
        <v>3824259.540203</v>
      </c>
      <c r="L91" s="13">
        <f>IF(E91+G91=0,MAX(L$6:L90)+1,0)</f>
        <v>0</v>
      </c>
    </row>
    <row r="92" spans="1:12" ht="12.75">
      <c r="A92" s="2">
        <v>87</v>
      </c>
      <c r="B92" s="2">
        <v>179</v>
      </c>
      <c r="C92" s="2" t="s">
        <v>92</v>
      </c>
      <c r="D92" s="11">
        <f>SUMIF('[1]OBBE1G'!A:A,'[1]Argitaratzeko'!A92,'[1]OBBE1G'!AM:AM)</f>
        <v>25.89</v>
      </c>
      <c r="E92" s="3">
        <f>SUMIF('[1]OBBE2G'!A:A,'[1]Argitaratzeko'!A92,'[1]OBBE2G'!AM:AM)</f>
        <v>20475.59</v>
      </c>
      <c r="F92" s="11">
        <f>SUMIF('[1]OBBE3G'!A:A,'[1]Argitaratzeko'!A92,'[1]OBBE3G'!AM:AM)</f>
        <v>96.1459</v>
      </c>
      <c r="G92" s="3">
        <f>SUMIF('[1]OBBE4G'!A:A,'[1]Argitaratzeko'!A92,'[1]OBBE4G'!AM:AM)</f>
        <v>5543.92</v>
      </c>
      <c r="H92" s="11">
        <f>SUMIF('[1]OBBE5G'!A:A,'[1]Argitaratzeko'!A92,'[1]OBBE5G'!AM:AM)</f>
        <v>40.8567</v>
      </c>
      <c r="I92" s="12">
        <f t="shared" si="3"/>
        <v>40.8567</v>
      </c>
      <c r="J92" s="27">
        <f t="shared" si="4"/>
        <v>530113.0251</v>
      </c>
      <c r="K92" s="27">
        <f t="shared" si="5"/>
        <v>533025.177928</v>
      </c>
      <c r="L92" s="13">
        <f>IF(E92+G92=0,MAX(L$6:L91)+1,0)</f>
        <v>0</v>
      </c>
    </row>
    <row r="93" spans="1:12" ht="12.75">
      <c r="A93" s="2">
        <v>88</v>
      </c>
      <c r="B93" s="2">
        <v>153</v>
      </c>
      <c r="C93" s="2" t="s">
        <v>93</v>
      </c>
      <c r="D93" s="11">
        <f>SUMIF('[1]OBBE1G'!A:A,'[1]Argitaratzeko'!A93,'[1]OBBE1G'!AM:AM)</f>
        <v>22.27</v>
      </c>
      <c r="E93" s="3">
        <f>SUMIF('[1]OBBE2G'!A:A,'[1]Argitaratzeko'!A93,'[1]OBBE2G'!AM:AM)</f>
        <v>26944.58</v>
      </c>
      <c r="F93" s="11">
        <f>SUMIF('[1]OBBE3G'!A:A,'[1]Argitaratzeko'!A93,'[1]OBBE3G'!AM:AM)</f>
        <v>4.1828</v>
      </c>
      <c r="G93" s="3">
        <f>SUMIF('[1]OBBE4G'!A:A,'[1]Argitaratzeko'!A93,'[1]OBBE4G'!AM:AM)</f>
        <v>8378.6</v>
      </c>
      <c r="H93" s="11">
        <f>SUMIF('[1]OBBE5G'!A:A,'[1]Argitaratzeko'!A93,'[1]OBBE5G'!AM:AM)</f>
        <v>17.9826</v>
      </c>
      <c r="I93" s="12">
        <f t="shared" si="3"/>
      </c>
      <c r="J93" s="27">
        <f t="shared" si="4"/>
        <v>600055.7966</v>
      </c>
      <c r="K93" s="27">
        <f t="shared" si="5"/>
        <v>35046.00808000001</v>
      </c>
      <c r="L93" s="13">
        <f>IF(E93+G93=0,MAX(L$6:L92)+1,0)</f>
        <v>0</v>
      </c>
    </row>
    <row r="94" spans="4:12" ht="12.75">
      <c r="D94" s="11">
        <f>SUMIF('[1]OBBE1G'!A:A,'[1]Argitaratzeko'!A94,'[1]OBBE1G'!AM:AM)</f>
        <v>0</v>
      </c>
      <c r="E94" s="3">
        <f>SUMIF('[1]OBBE2G'!A:A,'[1]Argitaratzeko'!A94,'[1]OBBE2G'!AM:AM)</f>
        <v>0</v>
      </c>
      <c r="F94" s="11">
        <f>SUMIF('[1]OBBE3G'!A:A,'[1]Argitaratzeko'!A94,'[1]OBBE3G'!AM:AM)</f>
        <v>0</v>
      </c>
      <c r="G94" s="3">
        <f>SUMIF('[1]OBBE4G'!A:A,'[1]Argitaratzeko'!A94,'[1]OBBE4G'!AM:AM)</f>
        <v>0</v>
      </c>
      <c r="H94" s="11">
        <f>SUMIF('[1]OBBE5G'!A:A,'[1]Argitaratzeko'!A94,'[1]OBBE5G'!AM:AM)</f>
        <v>0</v>
      </c>
      <c r="I94" s="12">
        <f t="shared" si="3"/>
      </c>
      <c r="J94" s="27">
        <f>D94*E94</f>
        <v>0</v>
      </c>
      <c r="K94" s="27">
        <f>F94*G94</f>
        <v>0</v>
      </c>
      <c r="L94" s="13">
        <f>IF(E94+G94=0,MAX(L$6:L93)+1,0)</f>
        <v>2</v>
      </c>
    </row>
    <row r="95" spans="1:12" ht="12.75">
      <c r="A95" s="2" t="s">
        <v>94</v>
      </c>
      <c r="B95" s="2">
        <f>SUM(B6:B94)</f>
        <v>720444</v>
      </c>
      <c r="D95" s="11"/>
      <c r="E95" s="3"/>
      <c r="F95" s="11"/>
      <c r="G95" s="3"/>
      <c r="H95" s="11"/>
      <c r="I95" s="12"/>
      <c r="J95" s="27"/>
      <c r="K95" s="27"/>
      <c r="L95" s="13"/>
    </row>
    <row r="96" spans="1:12" s="1" customFormat="1" ht="12.75">
      <c r="A96" s="38" t="s">
        <v>95</v>
      </c>
      <c r="B96" s="38"/>
      <c r="C96" s="38"/>
      <c r="D96" s="14">
        <f>J96/E96</f>
        <v>16.202289453989522</v>
      </c>
      <c r="E96" s="15">
        <f>SUM(E6:E95)</f>
        <v>92938381.76</v>
      </c>
      <c r="F96" s="14">
        <f>K96/G96</f>
        <v>26.04034154407718</v>
      </c>
      <c r="G96" s="15">
        <f>SUM(G6:G95)</f>
        <v>7692481.160000001</v>
      </c>
      <c r="H96" s="14">
        <f>(D96*E96+F96*G96)/(E96+G96)</f>
        <v>16.95433537865044</v>
      </c>
      <c r="I96" s="16"/>
      <c r="J96" s="28">
        <f>SUM(J6:J95)</f>
        <v>1505814562.6609</v>
      </c>
      <c r="K96" s="28">
        <f>SUM(K6:K95)</f>
        <v>200314836.72777903</v>
      </c>
      <c r="L96" s="29"/>
    </row>
    <row r="97" spans="4:12" ht="12.75">
      <c r="D97" s="11"/>
      <c r="I97" s="17"/>
      <c r="J97" s="27"/>
      <c r="K97" s="27"/>
      <c r="L97" s="13"/>
    </row>
    <row r="98" spans="4:12" ht="12.75">
      <c r="D98" s="11"/>
      <c r="H98" s="11"/>
      <c r="I98" s="17"/>
      <c r="J98" s="27"/>
      <c r="K98" s="27"/>
      <c r="L98" s="13"/>
    </row>
    <row r="99" spans="1:12" ht="18">
      <c r="A99" s="32" t="s">
        <v>0</v>
      </c>
      <c r="B99" s="32"/>
      <c r="C99" s="32"/>
      <c r="D99" s="32"/>
      <c r="E99" s="32"/>
      <c r="F99" s="32"/>
      <c r="G99" s="32"/>
      <c r="H99" s="32"/>
      <c r="I99" s="17"/>
      <c r="J99" s="27"/>
      <c r="K99" s="27"/>
      <c r="L99" s="13"/>
    </row>
    <row r="100" spans="1:12" ht="18">
      <c r="A100" s="32" t="str">
        <f>$A$2</f>
        <v>2022ko 1. hiruhilekoa</v>
      </c>
      <c r="B100" s="32"/>
      <c r="C100" s="32"/>
      <c r="D100" s="32"/>
      <c r="E100" s="32"/>
      <c r="F100" s="32"/>
      <c r="G100" s="32"/>
      <c r="H100" s="32"/>
      <c r="I100" s="17"/>
      <c r="J100" s="27"/>
      <c r="K100" s="27"/>
      <c r="L100" s="13"/>
    </row>
    <row r="101" spans="9:12" ht="13.5" thickBot="1">
      <c r="I101" s="17"/>
      <c r="J101" s="27"/>
      <c r="K101" s="27"/>
      <c r="L101" s="13"/>
    </row>
    <row r="102" spans="1:12" ht="12.75">
      <c r="A102" s="4"/>
      <c r="B102" s="5"/>
      <c r="C102" s="6"/>
      <c r="D102" s="33" t="s">
        <v>1</v>
      </c>
      <c r="E102" s="34"/>
      <c r="F102" s="33" t="s">
        <v>2</v>
      </c>
      <c r="G102" s="34"/>
      <c r="H102" s="7"/>
      <c r="I102" s="17"/>
      <c r="J102" s="27"/>
      <c r="K102" s="27"/>
      <c r="L102" s="13"/>
    </row>
    <row r="103" spans="1:12" ht="13.5" thickBot="1">
      <c r="A103" s="18"/>
      <c r="B103" s="19"/>
      <c r="C103" s="8" t="s">
        <v>96</v>
      </c>
      <c r="D103" s="9" t="s">
        <v>4</v>
      </c>
      <c r="E103" s="8" t="s">
        <v>5</v>
      </c>
      <c r="F103" s="9" t="s">
        <v>4</v>
      </c>
      <c r="G103" s="8" t="s">
        <v>5</v>
      </c>
      <c r="H103" s="10" t="s">
        <v>6</v>
      </c>
      <c r="I103" s="17"/>
      <c r="J103" s="27"/>
      <c r="K103" s="27"/>
      <c r="L103" s="13"/>
    </row>
    <row r="104" spans="1:12" ht="11.25">
      <c r="A104" s="13">
        <f>COUNTIF($B$6:$B$93,"&lt;"&amp;B104)</f>
        <v>32</v>
      </c>
      <c r="B104" s="3">
        <v>1000</v>
      </c>
      <c r="C104" s="20" t="s">
        <v>100</v>
      </c>
      <c r="D104" s="11">
        <f aca="true" t="shared" si="6" ref="D104:D110">J104/E104</f>
        <v>19.194598049219874</v>
      </c>
      <c r="E104" s="3">
        <f>SUMIF($B$6:$B$94,"&lt;"&amp;$B104,E$6:E$94)</f>
        <v>2963189.92</v>
      </c>
      <c r="F104" s="11">
        <f aca="true" t="shared" si="7" ref="F104:F110">K104/G104</f>
        <v>48.89098343095142</v>
      </c>
      <c r="G104" s="3">
        <f>SUMIF($B$6:$B$94,"&lt;"&amp;$B104,G$6:G$94)</f>
        <v>776616.7099999998</v>
      </c>
      <c r="H104" s="11">
        <f>(D104*E104+F104*G104)/(E104+G104)</f>
        <v>25.361416656644092</v>
      </c>
      <c r="I104" s="21"/>
      <c r="J104" s="27">
        <f>SUMIF($B$6:$B$94,"&lt;"&amp;$B104,J$6:J$94)</f>
        <v>56877239.457899995</v>
      </c>
      <c r="K104" s="27">
        <f>SUMIF($B$6:$B$94,"&lt;"&amp;$B104,K$6:K$94)</f>
        <v>37969554.70081</v>
      </c>
      <c r="L104" s="13"/>
    </row>
    <row r="105" spans="1:12" ht="11.25">
      <c r="A105" s="13">
        <f>COUNTIF($B$6:$B$93,"&lt;"&amp;B105)-SUM(A$104:A104)</f>
        <v>22</v>
      </c>
      <c r="B105" s="3">
        <v>5000</v>
      </c>
      <c r="C105" s="20" t="s">
        <v>101</v>
      </c>
      <c r="D105" s="11">
        <f t="shared" si="6"/>
        <v>11.081304199167919</v>
      </c>
      <c r="E105" s="3">
        <f>SUMIF($B$6:$B$94,"&lt;"&amp;$B105,E$6:E$94)-SUM(E$104:E104)</f>
        <v>7565181.639999997</v>
      </c>
      <c r="F105" s="11">
        <f t="shared" si="7"/>
        <v>53.93611738211698</v>
      </c>
      <c r="G105" s="3">
        <f>SUMIF($B$6:$B$94,"&lt;"&amp;$B105,G$6:G$94)-SUM(G$104:G104)</f>
        <v>1343414.5599999996</v>
      </c>
      <c r="H105" s="11">
        <f aca="true" t="shared" si="8" ref="H105:H110">(D105*E105+F105*G105)/(E105+G105)</f>
        <v>17.543801623403372</v>
      </c>
      <c r="I105" s="21"/>
      <c r="J105" s="27">
        <f>SUMIF($B$6:$B$94,"&lt;"&amp;$B105,J$6:J$94)-SUM(J$104:J104)</f>
        <v>83832079.07480001</v>
      </c>
      <c r="K105" s="27">
        <f>SUMIF($B$6:$B$94,"&lt;"&amp;$B105,K$6:K$94)-SUM(K$104:K104)</f>
        <v>72458565.40100501</v>
      </c>
      <c r="L105" s="13"/>
    </row>
    <row r="106" spans="1:12" ht="11.25">
      <c r="A106" s="13">
        <f>COUNTIF($B$6:$B$93,"&lt;"&amp;B106)-SUM(A$104:A105)</f>
        <v>13</v>
      </c>
      <c r="B106" s="3">
        <v>10000</v>
      </c>
      <c r="C106" s="20" t="s">
        <v>102</v>
      </c>
      <c r="D106" s="11">
        <f t="shared" si="6"/>
        <v>12.882391237998135</v>
      </c>
      <c r="E106" s="3">
        <f>SUMIF($B$6:$B$94,"&lt;"&amp;$B106,E$6:E$94)-SUM(E$104:E105)</f>
        <v>19120235.6</v>
      </c>
      <c r="F106" s="11">
        <f t="shared" si="7"/>
        <v>11.986410577853567</v>
      </c>
      <c r="G106" s="3">
        <f>SUMIF($B$6:$B$94,"&lt;"&amp;$B106,G$6:G$94)-SUM(G$104:G105)</f>
        <v>706767.7700000014</v>
      </c>
      <c r="H106" s="11">
        <f t="shared" si="8"/>
        <v>12.85045246029602</v>
      </c>
      <c r="I106" s="21"/>
      <c r="J106" s="27">
        <f>SUMIF($B$6:$B$94,"&lt;"&amp;$B106,J$6:J$94)-SUM(J$104:J105)</f>
        <v>246314355.56190002</v>
      </c>
      <c r="K106" s="27">
        <f>SUMIF($B$6:$B$94,"&lt;"&amp;$B106,K$6:K$94)-SUM(K$104:K105)</f>
        <v>8471608.674413994</v>
      </c>
      <c r="L106" s="13"/>
    </row>
    <row r="107" spans="1:12" ht="11.25">
      <c r="A107" s="13">
        <f>COUNTIF($B$6:$B$93,"&lt;"&amp;B107)-SUM(A$104:A106)</f>
        <v>14</v>
      </c>
      <c r="B107" s="3">
        <v>20000</v>
      </c>
      <c r="C107" s="20" t="s">
        <v>103</v>
      </c>
      <c r="D107" s="11">
        <f t="shared" si="6"/>
        <v>15.940448185608862</v>
      </c>
      <c r="E107" s="3">
        <f>SUMIF($B$6:$B$94,"&lt;"&amp;$B107,E$6:E$94)-SUM(E$104:E106)</f>
        <v>33290500.42</v>
      </c>
      <c r="F107" s="11">
        <f t="shared" si="7"/>
        <v>33.379224103369694</v>
      </c>
      <c r="G107" s="3">
        <f>SUMIF($B$6:$B$94,"&lt;"&amp;$B107,G$6:G$94)-SUM(G$104:G106)</f>
        <v>1513742.9100000001</v>
      </c>
      <c r="H107" s="11">
        <f t="shared" si="8"/>
        <v>16.69891384608295</v>
      </c>
      <c r="I107" s="21"/>
      <c r="J107" s="27">
        <f>SUMIF($B$6:$B$94,"&lt;"&amp;$B107,J$6:J$94)-SUM(J$104:J106)</f>
        <v>530665497.01800007</v>
      </c>
      <c r="K107" s="27">
        <f>SUMIF($B$6:$B$94,"&lt;"&amp;$B107,K$6:K$94)-SUM(K$104:K106)</f>
        <v>50527563.82777698</v>
      </c>
      <c r="L107" s="13"/>
    </row>
    <row r="108" spans="1:12" ht="11.25">
      <c r="A108" s="13">
        <f>COUNTIF($B$6:$B$93,"&lt;"&amp;B108)-SUM(A$104:A107)</f>
        <v>6</v>
      </c>
      <c r="B108" s="3">
        <v>100000</v>
      </c>
      <c r="C108" s="20" t="s">
        <v>104</v>
      </c>
      <c r="D108" s="11">
        <f t="shared" si="6"/>
        <v>19.604654033276343</v>
      </c>
      <c r="E108" s="3">
        <f>SUMIF($B$6:$B$94,"&lt;"&amp;$B108,E$6:E$94)-SUM(E$104:E107)</f>
        <v>29999274.180000007</v>
      </c>
      <c r="F108" s="11">
        <f t="shared" si="7"/>
        <v>9.214828249756069</v>
      </c>
      <c r="G108" s="3">
        <f>SUMIF($B$6:$B$94,"&lt;"&amp;$B108,G$6:G$94)-SUM(G$104:G107)</f>
        <v>3351939.21</v>
      </c>
      <c r="H108" s="11">
        <f t="shared" si="8"/>
        <v>18.560432222765165</v>
      </c>
      <c r="I108" s="21"/>
      <c r="J108" s="27">
        <f>SUMIF($B$6:$B$94,"&lt;"&amp;$B108,J$6:J$94)-SUM(J$104:J107)</f>
        <v>588125391.5483</v>
      </c>
      <c r="K108" s="27">
        <f>SUMIF($B$6:$B$94,"&lt;"&amp;$B108,K$6:K$94)-SUM(K$104:K107)</f>
        <v>30887544.12377304</v>
      </c>
      <c r="L108" s="13"/>
    </row>
    <row r="109" spans="1:12" ht="11.25">
      <c r="A109" s="22">
        <f>COUNTIF($B$6:$B$93,"&lt;"&amp;B109)-SUM(A$104:A108)</f>
        <v>1</v>
      </c>
      <c r="B109" s="3">
        <v>200000</v>
      </c>
      <c r="C109" s="20" t="s">
        <v>105</v>
      </c>
      <c r="D109" s="23" t="e">
        <f t="shared" si="6"/>
        <v>#DIV/0!</v>
      </c>
      <c r="E109" s="24">
        <f>SUMIF($B$6:$B$94,"&lt;"&amp;$B109,E$6:E$94)-SUM(E$104:E108)</f>
        <v>0</v>
      </c>
      <c r="F109" s="23" t="e">
        <f t="shared" si="7"/>
        <v>#DIV/0!</v>
      </c>
      <c r="G109" s="24">
        <f>SUMIF($B$6:$B$94,"&lt;"&amp;$B109,G$6:G$94)-SUM(G$104:G108)</f>
        <v>0</v>
      </c>
      <c r="H109" s="23" t="e">
        <f>(D109*E109+F109*G109)/(E109+G109)</f>
        <v>#DIV/0!</v>
      </c>
      <c r="I109" s="25"/>
      <c r="J109" s="30">
        <f>SUMIF($B$6:$B$94,"&lt;"&amp;$B109,J$6:J$94)-SUM(J$104:J108)</f>
        <v>0</v>
      </c>
      <c r="K109" s="30">
        <f>SUMIF($B$6:$B$94,"&lt;"&amp;$B109,K$6:K$94)-SUM(K$104:K108)</f>
        <v>0</v>
      </c>
      <c r="L109" s="13"/>
    </row>
    <row r="110" spans="1:12" ht="11.25">
      <c r="A110" s="22">
        <f>SUM(A104:A109)</f>
        <v>88</v>
      </c>
      <c r="D110" s="11">
        <f t="shared" si="6"/>
        <v>16.202289453989522</v>
      </c>
      <c r="E110" s="3">
        <f>SUM(E104:E109)</f>
        <v>92938381.76</v>
      </c>
      <c r="F110" s="11">
        <f t="shared" si="7"/>
        <v>26.04034154407718</v>
      </c>
      <c r="G110" s="3">
        <f>SUM(G104:G109)</f>
        <v>7692481.160000001</v>
      </c>
      <c r="H110" s="11">
        <f t="shared" si="8"/>
        <v>16.95433537865044</v>
      </c>
      <c r="I110" s="25"/>
      <c r="J110" s="30">
        <f>SUM(J104:J109)</f>
        <v>1505814562.6609</v>
      </c>
      <c r="K110" s="30">
        <f>SUM(K104:K109)</f>
        <v>200314836.72777903</v>
      </c>
      <c r="L110" s="13"/>
    </row>
    <row r="111" spans="4:12" ht="12.75">
      <c r="D111" s="26">
        <f>D96-D110</f>
        <v>0</v>
      </c>
      <c r="E111" s="26">
        <f>E96-E110</f>
        <v>0</v>
      </c>
      <c r="F111" s="26">
        <f>F96-F110</f>
        <v>0</v>
      </c>
      <c r="G111" s="26">
        <f>G96-G110</f>
        <v>0</v>
      </c>
      <c r="H111" s="26">
        <f>H96-H110</f>
        <v>0</v>
      </c>
      <c r="I111" s="17"/>
      <c r="J111" s="31">
        <f>J96-J110</f>
        <v>0</v>
      </c>
      <c r="K111" s="31">
        <f>K96-K110</f>
        <v>0</v>
      </c>
      <c r="L111" s="13"/>
    </row>
    <row r="113" spans="1:8" ht="18">
      <c r="A113" s="32" t="s">
        <v>0</v>
      </c>
      <c r="B113" s="32"/>
      <c r="C113" s="32"/>
      <c r="D113" s="32"/>
      <c r="E113" s="32"/>
      <c r="F113" s="32"/>
      <c r="G113" s="32"/>
      <c r="H113" s="32"/>
    </row>
    <row r="114" spans="1:8" ht="18">
      <c r="A114" s="32" t="str">
        <f>$A$2</f>
        <v>2022ko 1. hiruhilekoa</v>
      </c>
      <c r="B114" s="32"/>
      <c r="C114" s="32"/>
      <c r="D114" s="32"/>
      <c r="E114" s="32"/>
      <c r="F114" s="32"/>
      <c r="G114" s="32"/>
      <c r="H114" s="32"/>
    </row>
    <row r="116" spans="1:8" ht="15.75">
      <c r="A116" s="39" t="s">
        <v>97</v>
      </c>
      <c r="B116" s="39"/>
      <c r="C116" s="39"/>
      <c r="D116" s="39"/>
      <c r="E116" s="39"/>
      <c r="F116" s="39"/>
      <c r="G116" s="39"/>
      <c r="H116" s="39"/>
    </row>
    <row r="118" spans="1:3" ht="12.75">
      <c r="A118" s="2">
        <f>SUMIF(L$6:L$93,$B118,A$6:A$93)</f>
        <v>69</v>
      </c>
      <c r="B118" s="2">
        <v>1</v>
      </c>
      <c r="C118" s="2" t="str">
        <f>VLOOKUP($A118,A$6:C$93,3)</f>
        <v>DONOSTIA </v>
      </c>
    </row>
    <row r="119" spans="1:3" ht="12.75">
      <c r="A119" s="2">
        <f aca="true" t="shared" si="9" ref="A119:A137">SUMIF(L$6:L$93,$B119,A$6:A$93)</f>
        <v>0</v>
      </c>
      <c r="B119" s="2">
        <v>2</v>
      </c>
      <c r="C119" s="2" t="e">
        <f aca="true" t="shared" si="10" ref="C119:C137">VLOOKUP($A119,A$6:C$93,3)</f>
        <v>#N/A</v>
      </c>
    </row>
    <row r="120" spans="1:3" ht="12.75">
      <c r="A120" s="2">
        <f t="shared" si="9"/>
        <v>0</v>
      </c>
      <c r="B120" s="2">
        <v>3</v>
      </c>
      <c r="C120" s="2" t="e">
        <f t="shared" si="10"/>
        <v>#N/A</v>
      </c>
    </row>
    <row r="121" spans="1:3" ht="12.75">
      <c r="A121" s="2">
        <f t="shared" si="9"/>
        <v>0</v>
      </c>
      <c r="B121" s="2">
        <v>4</v>
      </c>
      <c r="C121" s="2" t="e">
        <f t="shared" si="10"/>
        <v>#N/A</v>
      </c>
    </row>
    <row r="122" spans="1:3" ht="12.75">
      <c r="A122" s="2">
        <f t="shared" si="9"/>
        <v>0</v>
      </c>
      <c r="B122" s="2">
        <v>5</v>
      </c>
      <c r="C122" s="2" t="e">
        <f t="shared" si="10"/>
        <v>#N/A</v>
      </c>
    </row>
    <row r="123" spans="1:3" ht="12.75">
      <c r="A123" s="2">
        <f t="shared" si="9"/>
        <v>0</v>
      </c>
      <c r="B123" s="2">
        <v>6</v>
      </c>
      <c r="C123" s="2" t="e">
        <f t="shared" si="10"/>
        <v>#N/A</v>
      </c>
    </row>
    <row r="124" spans="1:3" ht="12.75">
      <c r="A124" s="2">
        <f t="shared" si="9"/>
        <v>0</v>
      </c>
      <c r="B124" s="2">
        <v>7</v>
      </c>
      <c r="C124" s="2" t="e">
        <f t="shared" si="10"/>
        <v>#N/A</v>
      </c>
    </row>
    <row r="125" spans="1:3" ht="12.75">
      <c r="A125" s="2">
        <f t="shared" si="9"/>
        <v>0</v>
      </c>
      <c r="B125" s="2">
        <v>8</v>
      </c>
      <c r="C125" s="2" t="e">
        <f t="shared" si="10"/>
        <v>#N/A</v>
      </c>
    </row>
    <row r="126" spans="1:3" ht="12.75">
      <c r="A126" s="2">
        <f t="shared" si="9"/>
        <v>0</v>
      </c>
      <c r="B126" s="2">
        <v>9</v>
      </c>
      <c r="C126" s="2" t="e">
        <f t="shared" si="10"/>
        <v>#N/A</v>
      </c>
    </row>
    <row r="127" spans="1:3" ht="12.75">
      <c r="A127" s="2">
        <f t="shared" si="9"/>
        <v>0</v>
      </c>
      <c r="B127" s="2">
        <v>10</v>
      </c>
      <c r="C127" s="2" t="e">
        <f t="shared" si="10"/>
        <v>#N/A</v>
      </c>
    </row>
    <row r="128" spans="1:3" ht="12.75">
      <c r="A128" s="2">
        <f t="shared" si="9"/>
        <v>0</v>
      </c>
      <c r="B128" s="2">
        <v>11</v>
      </c>
      <c r="C128" s="2" t="e">
        <f t="shared" si="10"/>
        <v>#N/A</v>
      </c>
    </row>
    <row r="129" spans="1:3" ht="12.75">
      <c r="A129" s="2">
        <f t="shared" si="9"/>
        <v>0</v>
      </c>
      <c r="B129" s="2">
        <v>12</v>
      </c>
      <c r="C129" s="2" t="e">
        <f t="shared" si="10"/>
        <v>#N/A</v>
      </c>
    </row>
    <row r="130" spans="1:3" ht="12.75">
      <c r="A130" s="2">
        <f t="shared" si="9"/>
        <v>0</v>
      </c>
      <c r="B130" s="2">
        <v>13</v>
      </c>
      <c r="C130" s="2" t="e">
        <f t="shared" si="10"/>
        <v>#N/A</v>
      </c>
    </row>
    <row r="131" spans="1:3" ht="12.75">
      <c r="A131" s="2">
        <f t="shared" si="9"/>
        <v>0</v>
      </c>
      <c r="B131" s="2">
        <v>14</v>
      </c>
      <c r="C131" s="2" t="e">
        <f t="shared" si="10"/>
        <v>#N/A</v>
      </c>
    </row>
    <row r="132" spans="1:3" ht="12.75">
      <c r="A132" s="2">
        <f t="shared" si="9"/>
        <v>0</v>
      </c>
      <c r="B132" s="2">
        <v>15</v>
      </c>
      <c r="C132" s="2" t="e">
        <f t="shared" si="10"/>
        <v>#N/A</v>
      </c>
    </row>
    <row r="133" spans="1:3" ht="12.75">
      <c r="A133" s="2">
        <f t="shared" si="9"/>
        <v>0</v>
      </c>
      <c r="B133" s="2">
        <v>16</v>
      </c>
      <c r="C133" s="2" t="e">
        <f t="shared" si="10"/>
        <v>#N/A</v>
      </c>
    </row>
    <row r="134" spans="1:3" ht="12.75">
      <c r="A134" s="2">
        <f t="shared" si="9"/>
        <v>0</v>
      </c>
      <c r="B134" s="2">
        <v>17</v>
      </c>
      <c r="C134" s="2" t="e">
        <f t="shared" si="10"/>
        <v>#N/A</v>
      </c>
    </row>
    <row r="135" spans="1:3" ht="12.75">
      <c r="A135" s="2">
        <f t="shared" si="9"/>
        <v>0</v>
      </c>
      <c r="B135" s="2">
        <v>18</v>
      </c>
      <c r="C135" s="2" t="e">
        <f t="shared" si="10"/>
        <v>#N/A</v>
      </c>
    </row>
    <row r="136" spans="1:3" ht="12.75">
      <c r="A136" s="2">
        <f t="shared" si="9"/>
        <v>0</v>
      </c>
      <c r="B136" s="2">
        <v>19</v>
      </c>
      <c r="C136" s="2" t="e">
        <f t="shared" si="10"/>
        <v>#N/A</v>
      </c>
    </row>
    <row r="137" spans="1:3" ht="12.75">
      <c r="A137" s="2">
        <f t="shared" si="9"/>
        <v>0</v>
      </c>
      <c r="B137" s="2">
        <v>20</v>
      </c>
      <c r="C137" s="2" t="e">
        <f t="shared" si="10"/>
        <v>#N/A</v>
      </c>
    </row>
  </sheetData>
  <sheetProtection/>
  <mergeCells count="13">
    <mergeCell ref="A116:H116"/>
    <mergeCell ref="A99:H99"/>
    <mergeCell ref="A100:H100"/>
    <mergeCell ref="D102:E102"/>
    <mergeCell ref="F102:G102"/>
    <mergeCell ref="A113:H113"/>
    <mergeCell ref="A114:H114"/>
    <mergeCell ref="A1:H1"/>
    <mergeCell ref="A2:H2"/>
    <mergeCell ref="D4:E4"/>
    <mergeCell ref="F4:G4"/>
    <mergeCell ref="A5:C5"/>
    <mergeCell ref="A96:C96"/>
  </mergeCells>
  <conditionalFormatting sqref="D6:H94">
    <cfRule type="expression" priority="1" dxfId="0" stopIfTrue="1">
      <formula>$L6&gt;0</formula>
    </cfRule>
  </conditionalFormatting>
  <conditionalFormatting sqref="C118:C137 A118:A137">
    <cfRule type="expression" priority="2" dxfId="0" stopIfTrue="1">
      <formula>$A118=0</formula>
    </cfRule>
  </conditionalFormatting>
  <conditionalFormatting sqref="D111:H111">
    <cfRule type="cellIs" priority="3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3" manualBreakCount="3">
    <brk id="58" max="7" man="1"/>
    <brk id="97" max="255" man="1"/>
    <brk id="11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62">
      <selection activeCell="J62" sqref="J62"/>
    </sheetView>
  </sheetViews>
  <sheetFormatPr defaultColWidth="11.421875" defaultRowHeight="12.75"/>
  <cols>
    <col min="1" max="1" width="3.28125" style="2" customWidth="1"/>
    <col min="2" max="2" width="0.5625" style="2" customWidth="1"/>
    <col min="3" max="3" width="14.421875" style="2" bestFit="1" customWidth="1"/>
    <col min="4" max="8" width="12.7109375" style="2" customWidth="1"/>
    <col min="9" max="9" width="11.421875" style="0" customWidth="1"/>
    <col min="10" max="11" width="11.421875" style="3" customWidth="1"/>
    <col min="12" max="12" width="11.57421875" style="2" bestFit="1" customWidth="1"/>
    <col min="13" max="16384" width="11.421875" style="2" customWidth="1"/>
  </cols>
  <sheetData>
    <row r="1" spans="1:8" ht="18">
      <c r="A1" s="32" t="s">
        <v>0</v>
      </c>
      <c r="B1" s="32"/>
      <c r="C1" s="32"/>
      <c r="D1" s="32"/>
      <c r="E1" s="32"/>
      <c r="F1" s="32"/>
      <c r="G1" s="32"/>
      <c r="H1" s="32"/>
    </row>
    <row r="2" spans="1:8" ht="18">
      <c r="A2" s="32" t="s">
        <v>113</v>
      </c>
      <c r="B2" s="32"/>
      <c r="C2" s="32"/>
      <c r="D2" s="32"/>
      <c r="E2" s="32"/>
      <c r="F2" s="32"/>
      <c r="G2" s="32"/>
      <c r="H2" s="32"/>
    </row>
    <row r="3" ht="13.5" thickBot="1"/>
    <row r="4" spans="1:8" ht="12.75">
      <c r="A4" s="4"/>
      <c r="B4" s="5"/>
      <c r="C4" s="6"/>
      <c r="D4" s="33" t="s">
        <v>1</v>
      </c>
      <c r="E4" s="34"/>
      <c r="F4" s="33" t="s">
        <v>2</v>
      </c>
      <c r="G4" s="34"/>
      <c r="H4" s="7"/>
    </row>
    <row r="5" spans="1:8" ht="13.5" thickBot="1">
      <c r="A5" s="35" t="s">
        <v>3</v>
      </c>
      <c r="B5" s="36"/>
      <c r="C5" s="37"/>
      <c r="D5" s="9" t="s">
        <v>4</v>
      </c>
      <c r="E5" s="8" t="s">
        <v>5</v>
      </c>
      <c r="F5" s="9" t="s">
        <v>4</v>
      </c>
      <c r="G5" s="8" t="s">
        <v>5</v>
      </c>
      <c r="H5" s="10" t="s">
        <v>6</v>
      </c>
    </row>
    <row r="6" spans="1:12" ht="12.75">
      <c r="A6" s="2">
        <v>1</v>
      </c>
      <c r="B6" s="2">
        <v>320</v>
      </c>
      <c r="C6" s="2" t="s">
        <v>7</v>
      </c>
      <c r="D6" s="11">
        <f>SUMIF('[1]OBBE1G'!A:A,'[1]Argitaratzeko'!A6,'[1]OBBE1G'!AN:AN)</f>
        <v>2.74</v>
      </c>
      <c r="E6" s="3">
        <f>SUMIF('[1]OBBE2G'!A:A,'[1]Argitaratzeko'!A6,'[1]OBBE2G'!AN:AN)</f>
        <v>25079.2</v>
      </c>
      <c r="F6" s="11">
        <f>SUMIF('[1]OBBE3G'!A:A,'[1]Argitaratzeko'!A6,'[1]OBBE3G'!AN:AN)</f>
        <v>19.7252</v>
      </c>
      <c r="G6" s="3">
        <f>SUMIF('[1]OBBE4G'!A:A,'[1]Argitaratzeko'!A6,'[1]OBBE4G'!AN:AN)</f>
        <v>34021.43</v>
      </c>
      <c r="H6" s="11">
        <f>SUMIF('[1]OBBE5G'!A:A,'[1]Argitaratzeko'!A6,'[1]OBBE5G'!AN:AN)</f>
        <v>12.518</v>
      </c>
      <c r="I6" s="12">
        <f>IF(H6&gt;30,H6,"")</f>
      </c>
      <c r="J6" s="27">
        <f>D6*E6</f>
        <v>68717.008</v>
      </c>
      <c r="K6" s="27">
        <f>F6*G6</f>
        <v>671079.511036</v>
      </c>
      <c r="L6" s="13">
        <f>IF(E6+G6=0,1,0)</f>
        <v>0</v>
      </c>
    </row>
    <row r="7" spans="1:12" ht="12.75">
      <c r="A7" s="2">
        <v>2</v>
      </c>
      <c r="B7" s="2">
        <v>469</v>
      </c>
      <c r="C7" s="2" t="s">
        <v>8</v>
      </c>
      <c r="D7" s="11">
        <f>SUMIF('[1]OBBE1G'!A:A,'[1]Argitaratzeko'!A7,'[1]OBBE1G'!AN:AN)</f>
        <v>2.57</v>
      </c>
      <c r="E7" s="3">
        <f>SUMIF('[1]OBBE2G'!A:A,'[1]Argitaratzeko'!A7,'[1]OBBE2G'!AN:AN)</f>
        <v>126019.65</v>
      </c>
      <c r="F7" s="11">
        <f>SUMIF('[1]OBBE3G'!A:A,'[1]Argitaratzeko'!A7,'[1]OBBE3G'!AN:AN)</f>
        <v>15</v>
      </c>
      <c r="G7" s="3">
        <f>SUMIF('[1]OBBE4G'!A:A,'[1]Argitaratzeko'!A7,'[1]OBBE4G'!AN:AN)</f>
        <v>476.18</v>
      </c>
      <c r="H7" s="11">
        <f>SUMIF('[1]OBBE5G'!A:A,'[1]Argitaratzeko'!A7,'[1]OBBE5G'!AN:AN)</f>
        <v>2.6128</v>
      </c>
      <c r="I7" s="12">
        <f aca="true" t="shared" si="0" ref="I7:I70">IF(H7&gt;30,H7,"")</f>
      </c>
      <c r="J7" s="27">
        <f aca="true" t="shared" si="1" ref="J7:J70">D7*E7</f>
        <v>323870.50049999997</v>
      </c>
      <c r="K7" s="27">
        <f aca="true" t="shared" si="2" ref="K7:K70">F7*G7</f>
        <v>7142.7</v>
      </c>
      <c r="L7" s="13">
        <f>IF(E7+G7=0,MAX(L$6:L6)+1,0)</f>
        <v>0</v>
      </c>
    </row>
    <row r="8" spans="1:12" ht="12.75">
      <c r="A8" s="2">
        <v>3</v>
      </c>
      <c r="B8" s="2">
        <v>777</v>
      </c>
      <c r="C8" s="2" t="s">
        <v>9</v>
      </c>
      <c r="D8" s="11">
        <f>SUMIF('[1]OBBE1G'!A:A,'[1]Argitaratzeko'!A8,'[1]OBBE1G'!AN:AN)</f>
        <v>3.75</v>
      </c>
      <c r="E8" s="3">
        <f>SUMIF('[1]OBBE2G'!A:A,'[1]Argitaratzeko'!A8,'[1]OBBE2G'!AN:AN)</f>
        <v>84777.39</v>
      </c>
      <c r="F8" s="11">
        <f>SUMIF('[1]OBBE3G'!A:A,'[1]Argitaratzeko'!A8,'[1]OBBE3G'!AN:AN)</f>
        <v>165.3382</v>
      </c>
      <c r="G8" s="3">
        <f>SUMIF('[1]OBBE4G'!A:A,'[1]Argitaratzeko'!A8,'[1]OBBE4G'!AN:AN)</f>
        <v>289626.43</v>
      </c>
      <c r="H8" s="11">
        <f>SUMIF('[1]OBBE5G'!A:A,'[1]Argitaratzeko'!A8,'[1]OBBE5G'!AN:AN)</f>
        <v>128.7486</v>
      </c>
      <c r="I8" s="12">
        <f t="shared" si="0"/>
        <v>128.7486</v>
      </c>
      <c r="J8" s="27">
        <f t="shared" si="1"/>
        <v>317915.2125</v>
      </c>
      <c r="K8" s="27">
        <f t="shared" si="2"/>
        <v>47886312.608626</v>
      </c>
      <c r="L8" s="13">
        <f>IF(E8+G8=0,MAX(L$6:L7)+1,0)</f>
        <v>0</v>
      </c>
    </row>
    <row r="9" spans="1:12" ht="12.75">
      <c r="A9" s="2">
        <v>4</v>
      </c>
      <c r="B9" s="2">
        <v>309</v>
      </c>
      <c r="C9" s="2" t="s">
        <v>10</v>
      </c>
      <c r="D9" s="11">
        <f>SUMIF('[1]OBBE1G'!A:A,'[1]Argitaratzeko'!A9,'[1]OBBE1G'!AN:AN)</f>
        <v>5.75</v>
      </c>
      <c r="E9" s="3">
        <f>SUMIF('[1]OBBE2G'!A:A,'[1]Argitaratzeko'!A9,'[1]OBBE2G'!AN:AN)</f>
        <v>51078.06</v>
      </c>
      <c r="F9" s="11">
        <f>SUMIF('[1]OBBE3G'!A:A,'[1]Argitaratzeko'!A9,'[1]OBBE3G'!AN:AN)</f>
        <v>21.0147</v>
      </c>
      <c r="G9" s="3">
        <f>SUMIF('[1]OBBE4G'!A:A,'[1]Argitaratzeko'!A9,'[1]OBBE4G'!AN:AN)</f>
        <v>1427.66</v>
      </c>
      <c r="H9" s="11">
        <f>SUMIF('[1]OBBE5G'!A:A,'[1]Argitaratzeko'!A9,'[1]OBBE5G'!AN:AN)</f>
        <v>6.1678</v>
      </c>
      <c r="I9" s="12">
        <f t="shared" si="0"/>
      </c>
      <c r="J9" s="27">
        <f t="shared" si="1"/>
        <v>293698.845</v>
      </c>
      <c r="K9" s="27">
        <f t="shared" si="2"/>
        <v>30001.846602000005</v>
      </c>
      <c r="L9" s="13">
        <f>IF(E9+G9=0,MAX(L$6:L8)+1,0)</f>
        <v>0</v>
      </c>
    </row>
    <row r="10" spans="1:12" ht="12.75">
      <c r="A10" s="2">
        <v>5</v>
      </c>
      <c r="B10" s="3">
        <v>1726</v>
      </c>
      <c r="C10" s="2" t="s">
        <v>11</v>
      </c>
      <c r="D10" s="11">
        <f>SUMIF('[1]OBBE1G'!A:A,'[1]Argitaratzeko'!A10,'[1]OBBE1G'!AN:AN)</f>
        <v>0.89</v>
      </c>
      <c r="E10" s="3">
        <f>SUMIF('[1]OBBE2G'!A:A,'[1]Argitaratzeko'!A10,'[1]OBBE2G'!AN:AN)</f>
        <v>180361.44</v>
      </c>
      <c r="F10" s="11">
        <f>SUMIF('[1]OBBE3G'!A:A,'[1]Argitaratzeko'!A10,'[1]OBBE3G'!AN:AN)</f>
        <v>0</v>
      </c>
      <c r="G10" s="3">
        <f>SUMIF('[1]OBBE4G'!A:A,'[1]Argitaratzeko'!A10,'[1]OBBE4G'!AN:AN)</f>
        <v>0</v>
      </c>
      <c r="H10" s="11">
        <f>SUMIF('[1]OBBE5G'!A:A,'[1]Argitaratzeko'!A10,'[1]OBBE5G'!AN:AN)</f>
        <v>0.8944</v>
      </c>
      <c r="I10" s="12">
        <f t="shared" si="0"/>
      </c>
      <c r="J10" s="27">
        <f t="shared" si="1"/>
        <v>160521.6816</v>
      </c>
      <c r="K10" s="27">
        <f t="shared" si="2"/>
        <v>0</v>
      </c>
      <c r="L10" s="13">
        <f>IF(E10+G10=0,MAX(L$6:L9)+1,0)</f>
        <v>0</v>
      </c>
    </row>
    <row r="11" spans="1:12" ht="12.75">
      <c r="A11" s="2">
        <v>6</v>
      </c>
      <c r="B11" s="2">
        <v>374</v>
      </c>
      <c r="C11" s="2" t="s">
        <v>12</v>
      </c>
      <c r="D11" s="11">
        <f>SUMIF('[1]OBBE1G'!A:A,'[1]Argitaratzeko'!A11,'[1]OBBE1G'!AN:AN)</f>
        <v>0.06</v>
      </c>
      <c r="E11" s="3">
        <f>SUMIF('[1]OBBE2G'!A:A,'[1]Argitaratzeko'!A11,'[1]OBBE2G'!AN:AN)</f>
        <v>64957.4</v>
      </c>
      <c r="F11" s="11">
        <f>SUMIF('[1]OBBE3G'!A:A,'[1]Argitaratzeko'!A11,'[1]OBBE3G'!AN:AN)</f>
        <v>8</v>
      </c>
      <c r="G11" s="3">
        <f>SUMIF('[1]OBBE4G'!A:A,'[1]Argitaratzeko'!A11,'[1]OBBE4G'!AN:AN)</f>
        <v>82.22</v>
      </c>
      <c r="H11" s="11">
        <f>SUMIF('[1]OBBE5G'!A:A,'[1]Argitaratzeko'!A11,'[1]OBBE5G'!AN:AN)</f>
        <v>0.0656</v>
      </c>
      <c r="I11" s="12">
        <f t="shared" si="0"/>
      </c>
      <c r="J11" s="27">
        <f t="shared" si="1"/>
        <v>3897.444</v>
      </c>
      <c r="K11" s="27">
        <f t="shared" si="2"/>
        <v>657.76</v>
      </c>
      <c r="L11" s="13">
        <f>IF(E11+G11=0,MAX(L$6:L10)+1,0)</f>
        <v>0</v>
      </c>
    </row>
    <row r="12" spans="1:12" ht="12.75">
      <c r="A12" s="2">
        <v>7</v>
      </c>
      <c r="B12" s="2">
        <v>427</v>
      </c>
      <c r="C12" s="2" t="s">
        <v>13</v>
      </c>
      <c r="D12" s="11">
        <f>SUMIF('[1]OBBE1G'!A:A,'[1]Argitaratzeko'!A12,'[1]OBBE1G'!AN:AN)</f>
        <v>0.79</v>
      </c>
      <c r="E12" s="3">
        <f>SUMIF('[1]OBBE2G'!A:A,'[1]Argitaratzeko'!A12,'[1]OBBE2G'!AN:AN)</f>
        <v>81075.03</v>
      </c>
      <c r="F12" s="11">
        <f>SUMIF('[1]OBBE3G'!A:A,'[1]Argitaratzeko'!A12,'[1]OBBE3G'!AN:AN)</f>
        <v>372.8414</v>
      </c>
      <c r="G12" s="3">
        <f>SUMIF('[1]OBBE4G'!A:A,'[1]Argitaratzeko'!A12,'[1]OBBE4G'!AN:AN)</f>
        <v>2756.8</v>
      </c>
      <c r="H12" s="11">
        <f>SUMIF('[1]OBBE5G'!A:A,'[1]Argitaratzeko'!A12,'[1]OBBE5G'!AN:AN)</f>
        <v>13.0281</v>
      </c>
      <c r="I12" s="12">
        <f t="shared" si="0"/>
      </c>
      <c r="J12" s="27">
        <f t="shared" si="1"/>
        <v>64049.273700000005</v>
      </c>
      <c r="K12" s="27">
        <f t="shared" si="2"/>
        <v>1027849.1715200001</v>
      </c>
      <c r="L12" s="13">
        <f>IF(E12+G12=0,MAX(L$6:L11)+1,0)</f>
        <v>0</v>
      </c>
    </row>
    <row r="13" spans="1:12" ht="12.75">
      <c r="A13" s="2">
        <v>8</v>
      </c>
      <c r="B13" s="2">
        <v>939</v>
      </c>
      <c r="C13" s="2" t="s">
        <v>14</v>
      </c>
      <c r="D13" s="11">
        <f>SUMIF('[1]OBBE1G'!A:A,'[1]Argitaratzeko'!A13,'[1]OBBE1G'!AN:AN)</f>
        <v>7.44</v>
      </c>
      <c r="E13" s="3">
        <f>SUMIF('[1]OBBE2G'!A:A,'[1]Argitaratzeko'!A13,'[1]OBBE2G'!AN:AN)</f>
        <v>250861.72</v>
      </c>
      <c r="F13" s="11">
        <f>SUMIF('[1]OBBE3G'!A:A,'[1]Argitaratzeko'!A13,'[1]OBBE3G'!AN:AN)</f>
        <v>0</v>
      </c>
      <c r="G13" s="3">
        <f>SUMIF('[1]OBBE4G'!A:A,'[1]Argitaratzeko'!A13,'[1]OBBE4G'!AN:AN)</f>
        <v>0</v>
      </c>
      <c r="H13" s="11">
        <f>SUMIF('[1]OBBE5G'!A:A,'[1]Argitaratzeko'!A13,'[1]OBBE5G'!AN:AN)</f>
        <v>7.444</v>
      </c>
      <c r="I13" s="12">
        <f t="shared" si="0"/>
      </c>
      <c r="J13" s="27">
        <f t="shared" si="1"/>
        <v>1866411.1968</v>
      </c>
      <c r="K13" s="27">
        <f t="shared" si="2"/>
        <v>0</v>
      </c>
      <c r="L13" s="13">
        <f>IF(E13+G13=0,MAX(L$6:L12)+1,0)</f>
        <v>0</v>
      </c>
    </row>
    <row r="14" spans="1:12" ht="12.75">
      <c r="A14" s="2">
        <v>9</v>
      </c>
      <c r="B14" s="3">
        <v>14618</v>
      </c>
      <c r="C14" s="2" t="s">
        <v>107</v>
      </c>
      <c r="D14" s="11">
        <f>SUMIF('[1]OBBE1G'!A:A,'[1]Argitaratzeko'!A14,'[1]OBBE1G'!AN:AN)</f>
        <v>1.91</v>
      </c>
      <c r="E14" s="3">
        <f>SUMIF('[1]OBBE2G'!A:A,'[1]Argitaratzeko'!A14,'[1]OBBE2G'!AN:AN)</f>
        <v>2786913.06</v>
      </c>
      <c r="F14" s="11">
        <f>SUMIF('[1]OBBE3G'!A:A,'[1]Argitaratzeko'!A14,'[1]OBBE3G'!AN:AN)</f>
        <v>0</v>
      </c>
      <c r="G14" s="3">
        <f>SUMIF('[1]OBBE4G'!A:A,'[1]Argitaratzeko'!A14,'[1]OBBE4G'!AN:AN)</f>
        <v>26402.51</v>
      </c>
      <c r="H14" s="11">
        <f>SUMIF('[1]OBBE5G'!A:A,'[1]Argitaratzeko'!A14,'[1]OBBE5G'!AN:AN)</f>
        <v>1.8903</v>
      </c>
      <c r="I14" s="12">
        <f t="shared" si="0"/>
      </c>
      <c r="J14" s="27">
        <f t="shared" si="1"/>
        <v>5323003.9446</v>
      </c>
      <c r="K14" s="27">
        <f t="shared" si="2"/>
        <v>0</v>
      </c>
      <c r="L14" s="13">
        <f>IF(E14+G14=0,MAX(L$6:L13)+1,0)</f>
        <v>0</v>
      </c>
    </row>
    <row r="15" spans="1:12" ht="12.75">
      <c r="A15" s="2">
        <v>10</v>
      </c>
      <c r="B15" s="3">
        <v>2034</v>
      </c>
      <c r="C15" s="2" t="s">
        <v>108</v>
      </c>
      <c r="D15" s="11">
        <f>SUMIF('[1]OBBE1G'!A:A,'[1]Argitaratzeko'!A15,'[1]OBBE1G'!AN:AN)</f>
        <v>64.48</v>
      </c>
      <c r="E15" s="3">
        <f>SUMIF('[1]OBBE2G'!A:A,'[1]Argitaratzeko'!A15,'[1]OBBE2G'!AN:AN)</f>
        <v>394263.56</v>
      </c>
      <c r="F15" s="11">
        <f>SUMIF('[1]OBBE3G'!A:A,'[1]Argitaratzeko'!A15,'[1]OBBE3G'!AN:AN)</f>
        <v>7</v>
      </c>
      <c r="G15" s="3">
        <f>SUMIF('[1]OBBE4G'!A:A,'[1]Argitaratzeko'!A15,'[1]OBBE4G'!AN:AN)</f>
        <v>13878.11</v>
      </c>
      <c r="H15" s="11">
        <f>SUMIF('[1]OBBE5G'!A:A,'[1]Argitaratzeko'!A15,'[1]OBBE5G'!AN:AN)</f>
        <v>62.5263</v>
      </c>
      <c r="I15" s="12">
        <f t="shared" si="0"/>
        <v>62.5263</v>
      </c>
      <c r="J15" s="27">
        <f t="shared" si="1"/>
        <v>25422114.3488</v>
      </c>
      <c r="K15" s="27">
        <f t="shared" si="2"/>
        <v>97146.77</v>
      </c>
      <c r="L15" s="13">
        <f>IF(E15+G15=0,MAX(L$6:L14)+1,0)</f>
        <v>0</v>
      </c>
    </row>
    <row r="16" spans="1:12" ht="12.75">
      <c r="A16" s="2">
        <v>11</v>
      </c>
      <c r="B16" s="3">
        <v>2136</v>
      </c>
      <c r="C16" s="2" t="s">
        <v>109</v>
      </c>
      <c r="D16" s="11">
        <f>SUMIF('[1]OBBE1G'!A:A,'[1]Argitaratzeko'!A16,'[1]OBBE1G'!AN:AN)</f>
        <v>1.37</v>
      </c>
      <c r="E16" s="3">
        <f>SUMIF('[1]OBBE2G'!A:A,'[1]Argitaratzeko'!A16,'[1]OBBE2G'!AN:AN)</f>
        <v>295352.22</v>
      </c>
      <c r="F16" s="11">
        <f>SUMIF('[1]OBBE3G'!A:A,'[1]Argitaratzeko'!A16,'[1]OBBE3G'!AN:AN)</f>
        <v>15.1748</v>
      </c>
      <c r="G16" s="3">
        <f>SUMIF('[1]OBBE4G'!A:A,'[1]Argitaratzeko'!A16,'[1]OBBE4G'!AN:AN)</f>
        <v>16043.04</v>
      </c>
      <c r="H16" s="11">
        <f>SUMIF('[1]OBBE5G'!A:A,'[1]Argitaratzeko'!A16,'[1]OBBE5G'!AN:AN)</f>
        <v>2.0785</v>
      </c>
      <c r="I16" s="12">
        <f t="shared" si="0"/>
      </c>
      <c r="J16" s="27">
        <f t="shared" si="1"/>
        <v>404632.5414</v>
      </c>
      <c r="K16" s="27">
        <f t="shared" si="2"/>
        <v>243449.923392</v>
      </c>
      <c r="L16" s="13">
        <f>IF(E16+G16=0,MAX(L$6:L15)+1,0)</f>
        <v>0</v>
      </c>
    </row>
    <row r="17" spans="1:12" ht="12.75">
      <c r="A17" s="2">
        <v>12</v>
      </c>
      <c r="B17" s="2">
        <v>205</v>
      </c>
      <c r="C17" s="2" t="s">
        <v>18</v>
      </c>
      <c r="D17" s="11">
        <f>SUMIF('[1]OBBE1G'!A:A,'[1]Argitaratzeko'!A17,'[1]OBBE1G'!AN:AN)</f>
        <v>21.38</v>
      </c>
      <c r="E17" s="3">
        <f>SUMIF('[1]OBBE2G'!A:A,'[1]Argitaratzeko'!A17,'[1]OBBE2G'!AN:AN)</f>
        <v>46391.94</v>
      </c>
      <c r="F17" s="11">
        <f>SUMIF('[1]OBBE3G'!A:A,'[1]Argitaratzeko'!A17,'[1]OBBE3G'!AN:AN)</f>
        <v>10.4034</v>
      </c>
      <c r="G17" s="3">
        <f>SUMIF('[1]OBBE4G'!A:A,'[1]Argitaratzeko'!A17,'[1]OBBE4G'!AN:AN)</f>
        <v>25177.09</v>
      </c>
      <c r="H17" s="11">
        <f>SUMIF('[1]OBBE5G'!A:A,'[1]Argitaratzeko'!A17,'[1]OBBE5G'!AN:AN)</f>
        <v>17.5205</v>
      </c>
      <c r="I17" s="12">
        <f t="shared" si="0"/>
      </c>
      <c r="J17" s="27">
        <f t="shared" si="1"/>
        <v>991859.6772</v>
      </c>
      <c r="K17" s="27">
        <f t="shared" si="2"/>
        <v>261927.33810599998</v>
      </c>
      <c r="L17" s="13">
        <f>IF(E17+G17=0,MAX(L$6:L16)+1,0)</f>
        <v>0</v>
      </c>
    </row>
    <row r="18" spans="1:12" ht="12.75">
      <c r="A18" s="2">
        <v>13</v>
      </c>
      <c r="B18" s="3">
        <v>6987</v>
      </c>
      <c r="C18" s="2" t="s">
        <v>19</v>
      </c>
      <c r="D18" s="11">
        <f>SUMIF('[1]OBBE1G'!A:A,'[1]Argitaratzeko'!A18,'[1]OBBE1G'!AN:AN)</f>
        <v>2.37</v>
      </c>
      <c r="E18" s="3">
        <f>SUMIF('[1]OBBE2G'!A:A,'[1]Argitaratzeko'!A18,'[1]OBBE2G'!AN:AN)</f>
        <v>1568425.51</v>
      </c>
      <c r="F18" s="11">
        <f>SUMIF('[1]OBBE3G'!A:A,'[1]Argitaratzeko'!A18,'[1]OBBE3G'!AN:AN)</f>
        <v>13</v>
      </c>
      <c r="G18" s="3">
        <f>SUMIF('[1]OBBE4G'!A:A,'[1]Argitaratzeko'!A18,'[1]OBBE4G'!AN:AN)</f>
        <v>5472.56</v>
      </c>
      <c r="H18" s="11">
        <f>SUMIF('[1]OBBE5G'!A:A,'[1]Argitaratzeko'!A18,'[1]OBBE5G'!AN:AN)</f>
        <v>2.4111</v>
      </c>
      <c r="I18" s="12">
        <f t="shared" si="0"/>
      </c>
      <c r="J18" s="27">
        <f t="shared" si="1"/>
        <v>3717168.4587000003</v>
      </c>
      <c r="K18" s="27">
        <f t="shared" si="2"/>
        <v>71143.28</v>
      </c>
      <c r="L18" s="13">
        <f>IF(E18+G18=0,MAX(L$6:L17)+1,0)</f>
        <v>0</v>
      </c>
    </row>
    <row r="19" spans="1:12" ht="12.75">
      <c r="A19" s="2">
        <v>14</v>
      </c>
      <c r="B19" s="3">
        <v>1533</v>
      </c>
      <c r="C19" s="2" t="s">
        <v>20</v>
      </c>
      <c r="D19" s="11">
        <f>SUMIF('[1]OBBE1G'!A:A,'[1]Argitaratzeko'!A19,'[1]OBBE1G'!AN:AN)</f>
        <v>3.47</v>
      </c>
      <c r="E19" s="3">
        <f>SUMIF('[1]OBBE2G'!A:A,'[1]Argitaratzeko'!A19,'[1]OBBE2G'!AN:AN)</f>
        <v>573569.9299999999</v>
      </c>
      <c r="F19" s="11">
        <f>SUMIF('[1]OBBE3G'!A:A,'[1]Argitaratzeko'!A19,'[1]OBBE3G'!AN:AN)</f>
        <v>0</v>
      </c>
      <c r="G19" s="3">
        <f>SUMIF('[1]OBBE4G'!A:A,'[1]Argitaratzeko'!A19,'[1]OBBE4G'!AN:AN)</f>
        <v>2475</v>
      </c>
      <c r="H19" s="11">
        <f>SUMIF('[1]OBBE5G'!A:A,'[1]Argitaratzeko'!A19,'[1]OBBE5G'!AN:AN)</f>
        <v>3.4569</v>
      </c>
      <c r="I19" s="12">
        <f t="shared" si="0"/>
      </c>
      <c r="J19" s="27">
        <f t="shared" si="1"/>
        <v>1990287.6571</v>
      </c>
      <c r="K19" s="27">
        <f t="shared" si="2"/>
        <v>0</v>
      </c>
      <c r="L19" s="13">
        <f>IF(E19+G19=0,MAX(L$6:L18)+1,0)</f>
        <v>0</v>
      </c>
    </row>
    <row r="20" spans="1:12" ht="12.75">
      <c r="A20" s="2">
        <v>15</v>
      </c>
      <c r="B20" s="3">
        <v>1669</v>
      </c>
      <c r="C20" s="2" t="s">
        <v>21</v>
      </c>
      <c r="D20" s="11">
        <f>SUMIF('[1]OBBE1G'!A:A,'[1]Argitaratzeko'!A20,'[1]OBBE1G'!AN:AN)</f>
        <v>0.45</v>
      </c>
      <c r="E20" s="3">
        <f>SUMIF('[1]OBBE2G'!A:A,'[1]Argitaratzeko'!A20,'[1]OBBE2G'!AN:AN)</f>
        <v>298098.69</v>
      </c>
      <c r="F20" s="11">
        <f>SUMIF('[1]OBBE3G'!A:A,'[1]Argitaratzeko'!A20,'[1]OBBE3G'!AN:AN)</f>
        <v>0</v>
      </c>
      <c r="G20" s="3">
        <f>SUMIF('[1]OBBE4G'!A:A,'[1]Argitaratzeko'!A20,'[1]OBBE4G'!AN:AN)</f>
        <v>52047.75</v>
      </c>
      <c r="H20" s="11">
        <f>SUMIF('[1]OBBE5G'!A:A,'[1]Argitaratzeko'!A20,'[1]OBBE5G'!AN:AN)</f>
        <v>0.3868</v>
      </c>
      <c r="I20" s="12">
        <f t="shared" si="0"/>
      </c>
      <c r="J20" s="27">
        <f t="shared" si="1"/>
        <v>134144.4105</v>
      </c>
      <c r="K20" s="27">
        <f t="shared" si="2"/>
        <v>0</v>
      </c>
      <c r="L20" s="13">
        <f>IF(E20+G20=0,MAX(L$6:L19)+1,0)</f>
        <v>0</v>
      </c>
    </row>
    <row r="21" spans="1:12" ht="12.75">
      <c r="A21" s="2">
        <v>16</v>
      </c>
      <c r="B21" s="3">
        <v>2081</v>
      </c>
      <c r="C21" s="2" t="s">
        <v>22</v>
      </c>
      <c r="D21" s="11">
        <f>SUMIF('[1]OBBE1G'!A:A,'[1]Argitaratzeko'!A21,'[1]OBBE1G'!AN:AN)</f>
        <v>1.95</v>
      </c>
      <c r="E21" s="3">
        <f>SUMIF('[1]OBBE2G'!A:A,'[1]Argitaratzeko'!A21,'[1]OBBE2G'!AN:AN)</f>
        <v>431113.95</v>
      </c>
      <c r="F21" s="11">
        <f>SUMIF('[1]OBBE3G'!A:A,'[1]Argitaratzeko'!A21,'[1]OBBE3G'!AN:AN)</f>
        <v>28.7806</v>
      </c>
      <c r="G21" s="3">
        <f>SUMIF('[1]OBBE4G'!A:A,'[1]Argitaratzeko'!A21,'[1]OBBE4G'!AN:AN)</f>
        <v>6480.32</v>
      </c>
      <c r="H21" s="11">
        <f>SUMIF('[1]OBBE5G'!A:A,'[1]Argitaratzeko'!A21,'[1]OBBE5G'!AN:AN)</f>
        <v>2.3448</v>
      </c>
      <c r="I21" s="12">
        <f t="shared" si="0"/>
      </c>
      <c r="J21" s="27">
        <f t="shared" si="1"/>
        <v>840672.2025</v>
      </c>
      <c r="K21" s="27">
        <f t="shared" si="2"/>
        <v>186507.49779199998</v>
      </c>
      <c r="L21" s="13">
        <f>IF(E21+G21=0,MAX(L$6:L20)+1,0)</f>
        <v>0</v>
      </c>
    </row>
    <row r="22" spans="1:12" ht="12.75">
      <c r="A22" s="2">
        <v>17</v>
      </c>
      <c r="B22" s="3">
        <v>11609</v>
      </c>
      <c r="C22" s="2" t="s">
        <v>23</v>
      </c>
      <c r="D22" s="11">
        <f>SUMIF('[1]OBBE1G'!A:A,'[1]Argitaratzeko'!A22,'[1]OBBE1G'!AN:AN)</f>
        <v>0.57</v>
      </c>
      <c r="E22" s="3">
        <f>SUMIF('[1]OBBE2G'!A:A,'[1]Argitaratzeko'!A22,'[1]OBBE2G'!AN:AN)</f>
        <v>1989765.56</v>
      </c>
      <c r="F22" s="11">
        <f>SUMIF('[1]OBBE3G'!A:A,'[1]Argitaratzeko'!A22,'[1]OBBE3G'!AN:AN)</f>
        <v>0</v>
      </c>
      <c r="G22" s="3">
        <f>SUMIF('[1]OBBE4G'!A:A,'[1]Argitaratzeko'!A22,'[1]OBBE4G'!AN:AN)</f>
        <v>0</v>
      </c>
      <c r="H22" s="11">
        <f>SUMIF('[1]OBBE5G'!A:A,'[1]Argitaratzeko'!A22,'[1]OBBE5G'!AN:AN)</f>
        <v>0.5725</v>
      </c>
      <c r="I22" s="12">
        <f t="shared" si="0"/>
      </c>
      <c r="J22" s="27">
        <f t="shared" si="1"/>
        <v>1134166.3691999998</v>
      </c>
      <c r="K22" s="27">
        <f t="shared" si="2"/>
        <v>0</v>
      </c>
      <c r="L22" s="13">
        <f>IF(E22+G22=0,MAX(L$6:L21)+1,0)</f>
        <v>0</v>
      </c>
    </row>
    <row r="23" spans="1:12" ht="12.75">
      <c r="A23" s="2">
        <v>18</v>
      </c>
      <c r="B23" s="3">
        <v>14786</v>
      </c>
      <c r="C23" s="2" t="s">
        <v>24</v>
      </c>
      <c r="D23" s="11">
        <f>SUMIF('[1]OBBE1G'!A:A,'[1]Argitaratzeko'!A23,'[1]OBBE1G'!AN:AN)</f>
        <v>4.3</v>
      </c>
      <c r="E23" s="3">
        <f>SUMIF('[1]OBBE2G'!A:A,'[1]Argitaratzeko'!A23,'[1]OBBE2G'!AN:AN)</f>
        <v>2690967.44</v>
      </c>
      <c r="F23" s="11">
        <f>SUMIF('[1]OBBE3G'!A:A,'[1]Argitaratzeko'!A23,'[1]OBBE3G'!AN:AN)</f>
        <v>15.623</v>
      </c>
      <c r="G23" s="3">
        <f>SUMIF('[1]OBBE4G'!A:A,'[1]Argitaratzeko'!A23,'[1]OBBE4G'!AN:AN)</f>
        <v>174773.61</v>
      </c>
      <c r="H23" s="11">
        <f>SUMIF('[1]OBBE5G'!A:A,'[1]Argitaratzeko'!A23,'[1]OBBE5G'!AN:AN)</f>
        <v>4.9945</v>
      </c>
      <c r="I23" s="12">
        <f t="shared" si="0"/>
      </c>
      <c r="J23" s="27">
        <f t="shared" si="1"/>
        <v>11571159.991999999</v>
      </c>
      <c r="K23" s="27">
        <f t="shared" si="2"/>
        <v>2730488.1090299995</v>
      </c>
      <c r="L23" s="13">
        <f>IF(E23+G23=0,MAX(L$6:L22)+1,0)</f>
        <v>0</v>
      </c>
    </row>
    <row r="24" spans="1:12" ht="12.75">
      <c r="A24" s="2">
        <v>19</v>
      </c>
      <c r="B24" s="3">
        <v>13881</v>
      </c>
      <c r="C24" s="2" t="s">
        <v>25</v>
      </c>
      <c r="D24" s="11">
        <f>SUMIF('[1]OBBE1G'!A:A,'[1]Argitaratzeko'!A24,'[1]OBBE1G'!AN:AN)</f>
        <v>2.76</v>
      </c>
      <c r="E24" s="3">
        <f>SUMIF('[1]OBBE2G'!A:A,'[1]Argitaratzeko'!A24,'[1]OBBE2G'!AN:AN)</f>
        <v>2676548.65</v>
      </c>
      <c r="F24" s="11">
        <f>SUMIF('[1]OBBE3G'!A:A,'[1]Argitaratzeko'!A24,'[1]OBBE3G'!AN:AN)</f>
        <v>11.4838</v>
      </c>
      <c r="G24" s="3">
        <f>SUMIF('[1]OBBE4G'!A:A,'[1]Argitaratzeko'!A24,'[1]OBBE4G'!AN:AN)</f>
        <v>254740.94</v>
      </c>
      <c r="H24" s="11">
        <f>SUMIF('[1]OBBE5G'!A:A,'[1]Argitaratzeko'!A24,'[1]OBBE5G'!AN:AN)</f>
        <v>3.5223</v>
      </c>
      <c r="I24" s="12">
        <f t="shared" si="0"/>
      </c>
      <c r="J24" s="27">
        <f t="shared" si="1"/>
        <v>7387274.273999999</v>
      </c>
      <c r="K24" s="27">
        <f t="shared" si="2"/>
        <v>2925394.0067720003</v>
      </c>
      <c r="L24" s="13">
        <f>IF(E24+G24=0,MAX(L$6:L23)+1,0)</f>
        <v>0</v>
      </c>
    </row>
    <row r="25" spans="1:12" ht="12.75">
      <c r="A25" s="2">
        <v>20</v>
      </c>
      <c r="B25" s="2">
        <v>151</v>
      </c>
      <c r="C25" s="2" t="s">
        <v>26</v>
      </c>
      <c r="D25" s="11">
        <f>SUMIF('[1]OBBE1G'!A:A,'[1]Argitaratzeko'!A25,'[1]OBBE1G'!AN:AN)</f>
        <v>0.96</v>
      </c>
      <c r="E25" s="3">
        <f>SUMIF('[1]OBBE2G'!A:A,'[1]Argitaratzeko'!A25,'[1]OBBE2G'!AN:AN)</f>
        <v>30933.32</v>
      </c>
      <c r="F25" s="11">
        <f>SUMIF('[1]OBBE3G'!A:A,'[1]Argitaratzeko'!A25,'[1]OBBE3G'!AN:AN)</f>
        <v>41.3023</v>
      </c>
      <c r="G25" s="3">
        <f>SUMIF('[1]OBBE4G'!A:A,'[1]Argitaratzeko'!A25,'[1]OBBE4G'!AN:AN)</f>
        <v>5057.18</v>
      </c>
      <c r="H25" s="11">
        <f>SUMIF('[1]OBBE5G'!A:A,'[1]Argitaratzeko'!A25,'[1]OBBE5G'!AN:AN)</f>
        <v>6.631</v>
      </c>
      <c r="I25" s="12">
        <f t="shared" si="0"/>
      </c>
      <c r="J25" s="27">
        <f t="shared" si="1"/>
        <v>29695.9872</v>
      </c>
      <c r="K25" s="27">
        <f t="shared" si="2"/>
        <v>208873.16551400002</v>
      </c>
      <c r="L25" s="13">
        <f>IF(E25+G25=0,MAX(L$6:L24)+1,0)</f>
        <v>0</v>
      </c>
    </row>
    <row r="26" spans="1:12" ht="12.75">
      <c r="A26" s="2">
        <v>21</v>
      </c>
      <c r="B26" s="2">
        <v>239</v>
      </c>
      <c r="C26" s="2" t="s">
        <v>27</v>
      </c>
      <c r="D26" s="11">
        <f>SUMIF('[1]OBBE1G'!A:A,'[1]Argitaratzeko'!A26,'[1]OBBE1G'!AN:AN)</f>
        <v>3.16</v>
      </c>
      <c r="E26" s="3">
        <f>SUMIF('[1]OBBE2G'!A:A,'[1]Argitaratzeko'!A26,'[1]OBBE2G'!AN:AN)</f>
        <v>18668.76</v>
      </c>
      <c r="F26" s="11">
        <f>SUMIF('[1]OBBE3G'!A:A,'[1]Argitaratzeko'!A26,'[1]OBBE3G'!AN:AN)</f>
        <v>0</v>
      </c>
      <c r="G26" s="3">
        <f>SUMIF('[1]OBBE4G'!A:A,'[1]Argitaratzeko'!A26,'[1]OBBE4G'!AN:AN)</f>
        <v>0</v>
      </c>
      <c r="H26" s="11">
        <f>SUMIF('[1]OBBE5G'!A:A,'[1]Argitaratzeko'!A26,'[1]OBBE5G'!AN:AN)</f>
        <v>3.1598</v>
      </c>
      <c r="I26" s="12">
        <f t="shared" si="0"/>
      </c>
      <c r="J26" s="27">
        <f t="shared" si="1"/>
        <v>58993.281599999995</v>
      </c>
      <c r="K26" s="27">
        <f t="shared" si="2"/>
        <v>0</v>
      </c>
      <c r="L26" s="13">
        <f>IF(E26+G26=0,MAX(L$6:L25)+1,0)</f>
        <v>0</v>
      </c>
    </row>
    <row r="27" spans="1:12" ht="12.75">
      <c r="A27" s="2">
        <v>22</v>
      </c>
      <c r="B27" s="3">
        <v>1081</v>
      </c>
      <c r="C27" s="2" t="s">
        <v>28</v>
      </c>
      <c r="D27" s="11">
        <f>SUMIF('[1]OBBE1G'!A:A,'[1]Argitaratzeko'!A27,'[1]OBBE1G'!AN:AN)</f>
        <v>10.65</v>
      </c>
      <c r="E27" s="3">
        <f>SUMIF('[1]OBBE2G'!A:A,'[1]Argitaratzeko'!A27,'[1]OBBE2G'!AN:AN)</f>
        <v>167149.72</v>
      </c>
      <c r="F27" s="11">
        <f>SUMIF('[1]OBBE3G'!A:A,'[1]Argitaratzeko'!A27,'[1]OBBE3G'!AN:AN)</f>
        <v>0.5099</v>
      </c>
      <c r="G27" s="3">
        <f>SUMIF('[1]OBBE4G'!A:A,'[1]Argitaratzeko'!A27,'[1]OBBE4G'!AN:AN)</f>
        <v>29326.85</v>
      </c>
      <c r="H27" s="11">
        <f>SUMIF('[1]OBBE5G'!A:A,'[1]Argitaratzeko'!A27,'[1]OBBE5G'!AN:AN)</f>
        <v>9.1355</v>
      </c>
      <c r="I27" s="12">
        <f t="shared" si="0"/>
      </c>
      <c r="J27" s="27">
        <f t="shared" si="1"/>
        <v>1780144.5180000002</v>
      </c>
      <c r="K27" s="27">
        <f t="shared" si="2"/>
        <v>14953.760815</v>
      </c>
      <c r="L27" s="13">
        <f>IF(E27+G27=0,MAX(L$6:L26)+1,0)</f>
        <v>0</v>
      </c>
    </row>
    <row r="28" spans="1:12" ht="12.75">
      <c r="A28" s="2">
        <v>23</v>
      </c>
      <c r="B28" s="2">
        <v>602</v>
      </c>
      <c r="C28" s="2" t="s">
        <v>29</v>
      </c>
      <c r="D28" s="11">
        <f>SUMIF('[1]OBBE1G'!A:A,'[1]Argitaratzeko'!A28,'[1]OBBE1G'!AN:AN)</f>
        <v>2.09</v>
      </c>
      <c r="E28" s="3">
        <f>SUMIF('[1]OBBE2G'!A:A,'[1]Argitaratzeko'!A28,'[1]OBBE2G'!AN:AN)</f>
        <v>132718.89</v>
      </c>
      <c r="F28" s="11">
        <f>SUMIF('[1]OBBE3G'!A:A,'[1]Argitaratzeko'!A28,'[1]OBBE3G'!AN:AN)</f>
        <v>203.6373</v>
      </c>
      <c r="G28" s="3">
        <f>SUMIF('[1]OBBE4G'!A:A,'[1]Argitaratzeko'!A28,'[1]OBBE4G'!AN:AN)</f>
        <v>17709.74</v>
      </c>
      <c r="H28" s="11">
        <f>SUMIF('[1]OBBE5G'!A:A,'[1]Argitaratzeko'!A28,'[1]OBBE5G'!AN:AN)</f>
        <v>25.8187</v>
      </c>
      <c r="I28" s="12">
        <f t="shared" si="0"/>
      </c>
      <c r="J28" s="27">
        <f t="shared" si="1"/>
        <v>277382.4801</v>
      </c>
      <c r="K28" s="27">
        <f t="shared" si="2"/>
        <v>3606363.6373020005</v>
      </c>
      <c r="L28" s="13">
        <f>IF(E28+G28=0,MAX(L$6:L27)+1,0)</f>
        <v>0</v>
      </c>
    </row>
    <row r="29" spans="1:12" ht="12.75">
      <c r="A29" s="2">
        <v>24</v>
      </c>
      <c r="B29" s="2">
        <v>508</v>
      </c>
      <c r="C29" s="2" t="s">
        <v>110</v>
      </c>
      <c r="D29" s="11">
        <f>SUMIF('[1]OBBE1G'!A:A,'[1]Argitaratzeko'!A29,'[1]OBBE1G'!AN:AN)</f>
        <v>2.83</v>
      </c>
      <c r="E29" s="3">
        <f>SUMIF('[1]OBBE2G'!A:A,'[1]Argitaratzeko'!A29,'[1]OBBE2G'!AN:AN)</f>
        <v>114292.79000000001</v>
      </c>
      <c r="F29" s="11">
        <f>SUMIF('[1]OBBE3G'!A:A,'[1]Argitaratzeko'!A29,'[1]OBBE3G'!AN:AN)</f>
        <v>173.8789</v>
      </c>
      <c r="G29" s="3">
        <f>SUMIF('[1]OBBE4G'!A:A,'[1]Argitaratzeko'!A29,'[1]OBBE4G'!AN:AN)</f>
        <v>14098.39</v>
      </c>
      <c r="H29" s="11">
        <f>SUMIF('[1]OBBE5G'!A:A,'[1]Argitaratzeko'!A29,'[1]OBBE5G'!AN:AN)</f>
        <v>21.6118</v>
      </c>
      <c r="I29" s="12">
        <f t="shared" si="0"/>
      </c>
      <c r="J29" s="27">
        <f t="shared" si="1"/>
        <v>323448.5957</v>
      </c>
      <c r="K29" s="27">
        <f t="shared" si="2"/>
        <v>2451412.544971</v>
      </c>
      <c r="L29" s="13">
        <f>IF(E29+G29=0,MAX(L$6:L28)+1,0)</f>
        <v>0</v>
      </c>
    </row>
    <row r="30" spans="1:12" ht="12.75">
      <c r="A30" s="2">
        <v>25</v>
      </c>
      <c r="B30" s="3">
        <v>1519</v>
      </c>
      <c r="C30" s="2" t="s">
        <v>31</v>
      </c>
      <c r="D30" s="11">
        <f>SUMIF('[1]OBBE1G'!A:A,'[1]Argitaratzeko'!A30,'[1]OBBE1G'!AN:AN)</f>
        <v>1.68</v>
      </c>
      <c r="E30" s="3">
        <f>SUMIF('[1]OBBE2G'!A:A,'[1]Argitaratzeko'!A30,'[1]OBBE2G'!AN:AN)</f>
        <v>356057.36</v>
      </c>
      <c r="F30" s="11">
        <f>SUMIF('[1]OBBE3G'!A:A,'[1]Argitaratzeko'!A30,'[1]OBBE3G'!AN:AN)</f>
        <v>1.1738</v>
      </c>
      <c r="G30" s="3">
        <f>SUMIF('[1]OBBE4G'!A:A,'[1]Argitaratzeko'!A30,'[1]OBBE4G'!AN:AN)</f>
        <v>173230.21000000002</v>
      </c>
      <c r="H30" s="11">
        <f>SUMIF('[1]OBBE5G'!A:A,'[1]Argitaratzeko'!A30,'[1]OBBE5G'!AN:AN)</f>
        <v>1.5114</v>
      </c>
      <c r="I30" s="12">
        <f t="shared" si="0"/>
      </c>
      <c r="J30" s="27">
        <f t="shared" si="1"/>
        <v>598176.3648</v>
      </c>
      <c r="K30" s="27">
        <f t="shared" si="2"/>
        <v>203337.620498</v>
      </c>
      <c r="L30" s="13">
        <f>IF(E30+G30=0,MAX(L$6:L29)+1,0)</f>
        <v>0</v>
      </c>
    </row>
    <row r="31" spans="1:12" ht="12.75">
      <c r="A31" s="2">
        <v>26</v>
      </c>
      <c r="B31" s="2">
        <v>252</v>
      </c>
      <c r="C31" s="2" t="s">
        <v>32</v>
      </c>
      <c r="D31" s="11">
        <f>SUMIF('[1]OBBE1G'!A:A,'[1]Argitaratzeko'!A31,'[1]OBBE1G'!AN:AN)</f>
        <v>20.95</v>
      </c>
      <c r="E31" s="3">
        <f>SUMIF('[1]OBBE2G'!A:A,'[1]Argitaratzeko'!A31,'[1]OBBE2G'!AN:AN)</f>
        <v>53325.09</v>
      </c>
      <c r="F31" s="11">
        <f>SUMIF('[1]OBBE3G'!A:A,'[1]Argitaratzeko'!A31,'[1]OBBE3G'!AN:AN)</f>
        <v>67.6575</v>
      </c>
      <c r="G31" s="3">
        <f>SUMIF('[1]OBBE4G'!A:A,'[1]Argitaratzeko'!A31,'[1]OBBE4G'!AN:AN)</f>
        <v>39462.49</v>
      </c>
      <c r="H31" s="11">
        <f>SUMIF('[1]OBBE5G'!A:A,'[1]Argitaratzeko'!A31,'[1]OBBE5G'!AN:AN)</f>
        <v>40.8159</v>
      </c>
      <c r="I31" s="12">
        <f t="shared" si="0"/>
        <v>40.8159</v>
      </c>
      <c r="J31" s="27">
        <f t="shared" si="1"/>
        <v>1117160.6354999999</v>
      </c>
      <c r="K31" s="27">
        <f t="shared" si="2"/>
        <v>2669933.4171749996</v>
      </c>
      <c r="L31" s="13">
        <f>IF(E31+G31=0,MAX(L$6:L30)+1,0)</f>
        <v>0</v>
      </c>
    </row>
    <row r="32" spans="1:12" ht="12.75">
      <c r="A32" s="2">
        <v>27</v>
      </c>
      <c r="B32" s="3">
        <v>3725</v>
      </c>
      <c r="C32" s="2" t="s">
        <v>33</v>
      </c>
      <c r="D32" s="11">
        <f>SUMIF('[1]OBBE1G'!A:A,'[1]Argitaratzeko'!A32,'[1]OBBE1G'!AN:AN)</f>
        <v>0.62</v>
      </c>
      <c r="E32" s="3">
        <f>SUMIF('[1]OBBE2G'!A:A,'[1]Argitaratzeko'!A32,'[1]OBBE2G'!AN:AN)</f>
        <v>545105.74</v>
      </c>
      <c r="F32" s="11">
        <f>SUMIF('[1]OBBE3G'!A:A,'[1]Argitaratzeko'!A32,'[1]OBBE3G'!AN:AN)</f>
        <v>211.8179</v>
      </c>
      <c r="G32" s="3">
        <f>SUMIF('[1]OBBE4G'!A:A,'[1]Argitaratzeko'!A32,'[1]OBBE4G'!AN:AN)</f>
        <v>3582.03</v>
      </c>
      <c r="H32" s="11">
        <f>SUMIF('[1]OBBE5G'!A:A,'[1]Argitaratzeko'!A32,'[1]OBBE5G'!AN:AN)</f>
        <v>2.0009</v>
      </c>
      <c r="I32" s="12">
        <f t="shared" si="0"/>
      </c>
      <c r="J32" s="27">
        <f t="shared" si="1"/>
        <v>337965.5588</v>
      </c>
      <c r="K32" s="27">
        <f t="shared" si="2"/>
        <v>758738.072337</v>
      </c>
      <c r="L32" s="13">
        <f>IF(E32+G32=0,MAX(L$6:L31)+1,0)</f>
        <v>0</v>
      </c>
    </row>
    <row r="33" spans="1:12" ht="12.75">
      <c r="A33" s="2">
        <v>28</v>
      </c>
      <c r="B33" s="3">
        <v>2976</v>
      </c>
      <c r="C33" s="2" t="s">
        <v>34</v>
      </c>
      <c r="D33" s="11">
        <f>SUMIF('[1]OBBE1G'!A:A,'[1]Argitaratzeko'!A33,'[1]OBBE1G'!AN:AN)</f>
        <v>4.08</v>
      </c>
      <c r="E33" s="3">
        <f>SUMIF('[1]OBBE2G'!A:A,'[1]Argitaratzeko'!A33,'[1]OBBE2G'!AN:AN)</f>
        <v>263754.2</v>
      </c>
      <c r="F33" s="11">
        <f>SUMIF('[1]OBBE3G'!A:A,'[1]Argitaratzeko'!A33,'[1]OBBE3G'!AN:AN)</f>
        <v>92.7898</v>
      </c>
      <c r="G33" s="3">
        <f>SUMIF('[1]OBBE4G'!A:A,'[1]Argitaratzeko'!A33,'[1]OBBE4G'!AN:AN)</f>
        <v>7342.23</v>
      </c>
      <c r="H33" s="11">
        <f>SUMIF('[1]OBBE5G'!A:A,'[1]Argitaratzeko'!A33,'[1]OBBE5G'!AN:AN)</f>
        <v>6.4839</v>
      </c>
      <c r="I33" s="12">
        <f t="shared" si="0"/>
      </c>
      <c r="J33" s="27">
        <f t="shared" si="1"/>
        <v>1076117.1360000002</v>
      </c>
      <c r="K33" s="27">
        <f t="shared" si="2"/>
        <v>681284.0532539999</v>
      </c>
      <c r="L33" s="13">
        <f>IF(E33+G33=0,MAX(L$6:L32)+1,0)</f>
        <v>0</v>
      </c>
    </row>
    <row r="34" spans="1:12" ht="12.75">
      <c r="A34" s="2">
        <v>29</v>
      </c>
      <c r="B34" s="3">
        <v>5457</v>
      </c>
      <c r="C34" s="2" t="s">
        <v>35</v>
      </c>
      <c r="D34" s="11">
        <f>SUMIF('[1]OBBE1G'!A:A,'[1]Argitaratzeko'!A34,'[1]OBBE1G'!AN:AN)</f>
        <v>2.97</v>
      </c>
      <c r="E34" s="3">
        <f>SUMIF('[1]OBBE2G'!A:A,'[1]Argitaratzeko'!A34,'[1]OBBE2G'!AN:AN)</f>
        <v>1344014.46</v>
      </c>
      <c r="F34" s="11">
        <f>SUMIF('[1]OBBE3G'!A:A,'[1]Argitaratzeko'!A34,'[1]OBBE3G'!AN:AN)</f>
        <v>6</v>
      </c>
      <c r="G34" s="3">
        <f>SUMIF('[1]OBBE4G'!A:A,'[1]Argitaratzeko'!A34,'[1]OBBE4G'!AN:AN)</f>
        <v>16522.44</v>
      </c>
      <c r="H34" s="11">
        <f>SUMIF('[1]OBBE5G'!A:A,'[1]Argitaratzeko'!A34,'[1]OBBE5G'!AN:AN)</f>
        <v>3.0058</v>
      </c>
      <c r="I34" s="12">
        <f t="shared" si="0"/>
      </c>
      <c r="J34" s="27">
        <f t="shared" si="1"/>
        <v>3991722.9462</v>
      </c>
      <c r="K34" s="27">
        <f t="shared" si="2"/>
        <v>99134.63999999998</v>
      </c>
      <c r="L34" s="13">
        <f>IF(E34+G34=0,MAX(L$6:L33)+1,0)</f>
        <v>0</v>
      </c>
    </row>
    <row r="35" spans="1:12" ht="12.75">
      <c r="A35" s="2">
        <v>30</v>
      </c>
      <c r="B35" s="3">
        <v>27406</v>
      </c>
      <c r="C35" s="2" t="s">
        <v>36</v>
      </c>
      <c r="D35" s="11">
        <f>SUMIF('[1]OBBE1G'!A:A,'[1]Argitaratzeko'!A35,'[1]OBBE1G'!AN:AN)</f>
        <v>14.81</v>
      </c>
      <c r="E35" s="3">
        <f>SUMIF('[1]OBBE2G'!A:A,'[1]Argitaratzeko'!A35,'[1]OBBE2G'!AN:AN)</f>
        <v>4590016.06</v>
      </c>
      <c r="F35" s="11">
        <f>SUMIF('[1]OBBE3G'!A:A,'[1]Argitaratzeko'!A35,'[1]OBBE3G'!AN:AN)</f>
        <v>7.5573</v>
      </c>
      <c r="G35" s="3">
        <f>SUMIF('[1]OBBE4G'!A:A,'[1]Argitaratzeko'!A35,'[1]OBBE4G'!AN:AN)</f>
        <v>363780.58999999997</v>
      </c>
      <c r="H35" s="11">
        <f>SUMIF('[1]OBBE5G'!A:A,'[1]Argitaratzeko'!A35,'[1]OBBE5G'!AN:AN)</f>
        <v>14.2739</v>
      </c>
      <c r="I35" s="12">
        <f t="shared" si="0"/>
      </c>
      <c r="J35" s="27">
        <f t="shared" si="1"/>
        <v>67978137.8486</v>
      </c>
      <c r="K35" s="27">
        <f t="shared" si="2"/>
        <v>2749199.0528069995</v>
      </c>
      <c r="L35" s="13">
        <f>IF(E35+G35=0,MAX(L$6:L34)+1,0)</f>
        <v>0</v>
      </c>
    </row>
    <row r="36" spans="1:12" ht="12.75">
      <c r="A36" s="2">
        <v>31</v>
      </c>
      <c r="B36" s="2">
        <v>239</v>
      </c>
      <c r="C36" s="2" t="s">
        <v>37</v>
      </c>
      <c r="D36" s="11">
        <f>SUMIF('[1]OBBE1G'!A:A,'[1]Argitaratzeko'!A36,'[1]OBBE1G'!AN:AN)</f>
        <v>0.3</v>
      </c>
      <c r="E36" s="3">
        <f>SUMIF('[1]OBBE2G'!A:A,'[1]Argitaratzeko'!A36,'[1]OBBE2G'!AN:AN)</f>
        <v>160768.39</v>
      </c>
      <c r="F36" s="11">
        <f>SUMIF('[1]OBBE3G'!A:A,'[1]Argitaratzeko'!A36,'[1]OBBE3G'!AN:AN)</f>
        <v>0</v>
      </c>
      <c r="G36" s="3">
        <f>SUMIF('[1]OBBE4G'!A:A,'[1]Argitaratzeko'!A36,'[1]OBBE4G'!AN:AN)</f>
        <v>0</v>
      </c>
      <c r="H36" s="11">
        <f>SUMIF('[1]OBBE5G'!A:A,'[1]Argitaratzeko'!A36,'[1]OBBE5G'!AN:AN)</f>
        <v>0.3032</v>
      </c>
      <c r="I36" s="12">
        <f t="shared" si="0"/>
      </c>
      <c r="J36" s="27">
        <f t="shared" si="1"/>
        <v>48230.517</v>
      </c>
      <c r="K36" s="27">
        <f t="shared" si="2"/>
        <v>0</v>
      </c>
      <c r="L36" s="13">
        <f>IF(E36+G36=0,MAX(L$6:L35)+1,0)</f>
        <v>0</v>
      </c>
    </row>
    <row r="37" spans="1:12" ht="12.75">
      <c r="A37" s="2">
        <v>32</v>
      </c>
      <c r="B37" s="3">
        <v>11582</v>
      </c>
      <c r="C37" s="2" t="s">
        <v>38</v>
      </c>
      <c r="D37" s="11">
        <f>SUMIF('[1]OBBE1G'!A:A,'[1]Argitaratzeko'!A37,'[1]OBBE1G'!AN:AN)</f>
        <v>13.64</v>
      </c>
      <c r="E37" s="3">
        <f>SUMIF('[1]OBBE2G'!A:A,'[1]Argitaratzeko'!A37,'[1]OBBE2G'!AN:AN)</f>
        <v>2266388.1</v>
      </c>
      <c r="F37" s="11">
        <f>SUMIF('[1]OBBE3G'!A:A,'[1]Argitaratzeko'!A37,'[1]OBBE3G'!AN:AN)</f>
        <v>38.5703</v>
      </c>
      <c r="G37" s="3">
        <f>SUMIF('[1]OBBE4G'!A:A,'[1]Argitaratzeko'!A37,'[1]OBBE4G'!AN:AN)</f>
        <v>33049.9</v>
      </c>
      <c r="H37" s="11">
        <f>SUMIF('[1]OBBE5G'!A:A,'[1]Argitaratzeko'!A37,'[1]OBBE5G'!AN:AN)</f>
        <v>13.9977</v>
      </c>
      <c r="I37" s="12">
        <f t="shared" si="0"/>
      </c>
      <c r="J37" s="27">
        <f t="shared" si="1"/>
        <v>30913533.684000004</v>
      </c>
      <c r="K37" s="27">
        <f t="shared" si="2"/>
        <v>1274744.5579700002</v>
      </c>
      <c r="L37" s="13">
        <f>IF(E37+G37=0,MAX(L$6:L36)+1,0)</f>
        <v>0</v>
      </c>
    </row>
    <row r="38" spans="1:12" ht="12.75">
      <c r="A38" s="2">
        <v>33</v>
      </c>
      <c r="B38" s="3">
        <v>1135</v>
      </c>
      <c r="C38" s="2" t="s">
        <v>39</v>
      </c>
      <c r="D38" s="11">
        <f>SUMIF('[1]OBBE1G'!A:A,'[1]Argitaratzeko'!A38,'[1]OBBE1G'!AN:AN)</f>
        <v>6.22</v>
      </c>
      <c r="E38" s="3">
        <f>SUMIF('[1]OBBE2G'!A:A,'[1]Argitaratzeko'!A38,'[1]OBBE2G'!AN:AN)</f>
        <v>80001.77</v>
      </c>
      <c r="F38" s="11">
        <f>SUMIF('[1]OBBE3G'!A:A,'[1]Argitaratzeko'!A38,'[1]OBBE3G'!AN:AN)</f>
        <v>31.8444</v>
      </c>
      <c r="G38" s="3">
        <f>SUMIF('[1]OBBE4G'!A:A,'[1]Argitaratzeko'!A38,'[1]OBBE4G'!AN:AN)</f>
        <v>988.53</v>
      </c>
      <c r="H38" s="11">
        <f>SUMIF('[1]OBBE5G'!A:A,'[1]Argitaratzeko'!A38,'[1]OBBE5G'!AN:AN)</f>
        <v>6.5297</v>
      </c>
      <c r="I38" s="12">
        <f t="shared" si="0"/>
      </c>
      <c r="J38" s="27">
        <f t="shared" si="1"/>
        <v>497611.0094</v>
      </c>
      <c r="K38" s="27">
        <f t="shared" si="2"/>
        <v>31479.144732</v>
      </c>
      <c r="L38" s="13">
        <f>IF(E38+G38=0,MAX(L$6:L37)+1,0)</f>
        <v>0</v>
      </c>
    </row>
    <row r="39" spans="1:12" ht="12.75">
      <c r="A39" s="2">
        <v>34</v>
      </c>
      <c r="B39" s="3">
        <v>4087</v>
      </c>
      <c r="C39" s="2" t="s">
        <v>40</v>
      </c>
      <c r="D39" s="11">
        <f>SUMIF('[1]OBBE1G'!A:A,'[1]Argitaratzeko'!A39,'[1]OBBE1G'!AN:AN)</f>
        <v>7.53</v>
      </c>
      <c r="E39" s="3">
        <f>SUMIF('[1]OBBE2G'!A:A,'[1]Argitaratzeko'!A39,'[1]OBBE2G'!AN:AN)</f>
        <v>863770.97</v>
      </c>
      <c r="F39" s="11">
        <f>SUMIF('[1]OBBE3G'!A:A,'[1]Argitaratzeko'!A39,'[1]OBBE3G'!AN:AN)</f>
        <v>7.1536</v>
      </c>
      <c r="G39" s="3">
        <f>SUMIF('[1]OBBE4G'!A:A,'[1]Argitaratzeko'!A39,'[1]OBBE4G'!AN:AN)</f>
        <v>4962.78</v>
      </c>
      <c r="H39" s="11">
        <f>SUMIF('[1]OBBE5G'!A:A,'[1]Argitaratzeko'!A39,'[1]OBBE5G'!AN:AN)</f>
        <v>7.526</v>
      </c>
      <c r="I39" s="12">
        <f t="shared" si="0"/>
      </c>
      <c r="J39" s="27">
        <f t="shared" si="1"/>
        <v>6504195.4041</v>
      </c>
      <c r="K39" s="27">
        <f t="shared" si="2"/>
        <v>35501.743008</v>
      </c>
      <c r="L39" s="13">
        <f>IF(E39+G39=0,MAX(L$6:L38)+1,0)</f>
        <v>0</v>
      </c>
    </row>
    <row r="40" spans="1:12" ht="12.75">
      <c r="A40" s="2">
        <v>35</v>
      </c>
      <c r="B40" s="2">
        <v>427</v>
      </c>
      <c r="C40" s="2" t="s">
        <v>98</v>
      </c>
      <c r="D40" s="11">
        <f>SUMIF('[1]OBBE1G'!A:A,'[1]Argitaratzeko'!A40,'[1]OBBE1G'!AN:AN)</f>
        <v>0.91</v>
      </c>
      <c r="E40" s="3">
        <f>SUMIF('[1]OBBE2G'!A:A,'[1]Argitaratzeko'!A40,'[1]OBBE2G'!AN:AN)</f>
        <v>150133.73</v>
      </c>
      <c r="F40" s="11">
        <f>SUMIF('[1]OBBE3G'!A:A,'[1]Argitaratzeko'!A40,'[1]OBBE3G'!AN:AN)</f>
        <v>81.0984</v>
      </c>
      <c r="G40" s="3">
        <f>SUMIF('[1]OBBE4G'!A:A,'[1]Argitaratzeko'!A40,'[1]OBBE4G'!AN:AN)</f>
        <v>14451.04</v>
      </c>
      <c r="H40" s="11">
        <f>SUMIF('[1]OBBE5G'!A:A,'[1]Argitaratzeko'!A40,'[1]OBBE5G'!AN:AN)</f>
        <v>7.9501</v>
      </c>
      <c r="I40" s="12">
        <f t="shared" si="0"/>
      </c>
      <c r="J40" s="27">
        <f t="shared" si="1"/>
        <v>136621.6943</v>
      </c>
      <c r="K40" s="27">
        <f t="shared" si="2"/>
        <v>1171956.222336</v>
      </c>
      <c r="L40" s="13">
        <f>IF(E40+G40=0,MAX(L$6:L39)+1,0)</f>
        <v>0</v>
      </c>
    </row>
    <row r="41" spans="1:12" ht="12.75">
      <c r="A41" s="2">
        <v>36</v>
      </c>
      <c r="B41" s="3">
        <v>17018</v>
      </c>
      <c r="C41" s="2" t="s">
        <v>41</v>
      </c>
      <c r="D41" s="11">
        <f>SUMIF('[1]OBBE1G'!A:A,'[1]Argitaratzeko'!A41,'[1]OBBE1G'!AN:AN)</f>
        <v>2.7</v>
      </c>
      <c r="E41" s="3">
        <f>SUMIF('[1]OBBE2G'!A:A,'[1]Argitaratzeko'!A41,'[1]OBBE2G'!AN:AN)</f>
        <v>5806512.55</v>
      </c>
      <c r="F41" s="11">
        <f>SUMIF('[1]OBBE3G'!A:A,'[1]Argitaratzeko'!A41,'[1]OBBE3G'!AN:AN)</f>
        <v>604.0942</v>
      </c>
      <c r="G41" s="3">
        <f>SUMIF('[1]OBBE4G'!A:A,'[1]Argitaratzeko'!A41,'[1]OBBE4G'!AN:AN)</f>
        <v>35702.94</v>
      </c>
      <c r="H41" s="11">
        <f>SUMIF('[1]OBBE5G'!A:A,'[1]Argitaratzeko'!A41,'[1]OBBE5G'!AN:AN)</f>
        <v>6.3709</v>
      </c>
      <c r="I41" s="12">
        <f t="shared" si="0"/>
      </c>
      <c r="J41" s="27">
        <f t="shared" si="1"/>
        <v>15677583.885</v>
      </c>
      <c r="K41" s="27">
        <f t="shared" si="2"/>
        <v>21567938.976948</v>
      </c>
      <c r="L41" s="13">
        <f>IF(E41+G41=0,MAX(L$6:L40)+1,0)</f>
        <v>0</v>
      </c>
    </row>
    <row r="42" spans="1:12" ht="12.75">
      <c r="A42" s="2">
        <v>37</v>
      </c>
      <c r="B42" s="2">
        <v>129</v>
      </c>
      <c r="C42" s="2" t="s">
        <v>42</v>
      </c>
      <c r="D42" s="11">
        <f>SUMIF('[1]OBBE1G'!A:A,'[1]Argitaratzeko'!A42,'[1]OBBE1G'!AN:AN)</f>
        <v>0</v>
      </c>
      <c r="E42" s="3">
        <f>SUMIF('[1]OBBE2G'!A:A,'[1]Argitaratzeko'!A42,'[1]OBBE2G'!AN:AN)</f>
        <v>13442.9</v>
      </c>
      <c r="F42" s="11">
        <f>SUMIF('[1]OBBE3G'!A:A,'[1]Argitaratzeko'!A42,'[1]OBBE3G'!AN:AN)</f>
        <v>0</v>
      </c>
      <c r="G42" s="3">
        <f>SUMIF('[1]OBBE4G'!A:A,'[1]Argitaratzeko'!A42,'[1]OBBE4G'!AN:AN)</f>
        <v>0</v>
      </c>
      <c r="H42" s="11">
        <f>SUMIF('[1]OBBE5G'!A:A,'[1]Argitaratzeko'!A42,'[1]OBBE5G'!AN:AN)</f>
        <v>0</v>
      </c>
      <c r="I42" s="12">
        <f t="shared" si="0"/>
      </c>
      <c r="J42" s="27">
        <f t="shared" si="1"/>
        <v>0</v>
      </c>
      <c r="K42" s="27">
        <f t="shared" si="2"/>
        <v>0</v>
      </c>
      <c r="L42" s="13">
        <f>IF(E42+G42=0,MAX(L$6:L41)+1,0)</f>
        <v>0</v>
      </c>
    </row>
    <row r="43" spans="1:12" ht="12.75">
      <c r="A43" s="2">
        <v>38</v>
      </c>
      <c r="B43" s="2">
        <v>488</v>
      </c>
      <c r="C43" s="2" t="s">
        <v>43</v>
      </c>
      <c r="D43" s="11">
        <f>SUMIF('[1]OBBE1G'!A:A,'[1]Argitaratzeko'!A43,'[1]OBBE1G'!AN:AN)</f>
        <v>16.01</v>
      </c>
      <c r="E43" s="3">
        <f>SUMIF('[1]OBBE2G'!A:A,'[1]Argitaratzeko'!A43,'[1]OBBE2G'!AN:AN)</f>
        <v>70987.15</v>
      </c>
      <c r="F43" s="11">
        <f>SUMIF('[1]OBBE3G'!A:A,'[1]Argitaratzeko'!A43,'[1]OBBE3G'!AN:AN)</f>
        <v>23</v>
      </c>
      <c r="G43" s="3">
        <f>SUMIF('[1]OBBE4G'!A:A,'[1]Argitaratzeko'!A43,'[1]OBBE4G'!AN:AN)</f>
        <v>26.26</v>
      </c>
      <c r="H43" s="11">
        <f>SUMIF('[1]OBBE5G'!A:A,'[1]Argitaratzeko'!A43,'[1]OBBE5G'!AN:AN)</f>
        <v>16.0104</v>
      </c>
      <c r="I43" s="12">
        <f t="shared" si="0"/>
      </c>
      <c r="J43" s="27">
        <f t="shared" si="1"/>
        <v>1136504.2715</v>
      </c>
      <c r="K43" s="27">
        <f t="shared" si="2"/>
        <v>603.98</v>
      </c>
      <c r="L43" s="13">
        <f>IF(E43+G43=0,MAX(L$6:L42)+1,0)</f>
        <v>0</v>
      </c>
    </row>
    <row r="44" spans="1:12" ht="12.75">
      <c r="A44" s="2">
        <v>39</v>
      </c>
      <c r="B44" s="3">
        <v>2818</v>
      </c>
      <c r="C44" s="2" t="s">
        <v>44</v>
      </c>
      <c r="D44" s="11">
        <f>SUMIF('[1]OBBE1G'!A:A,'[1]Argitaratzeko'!A44,'[1]OBBE1G'!AN:AN)</f>
        <v>6.05</v>
      </c>
      <c r="E44" s="3">
        <f>SUMIF('[1]OBBE2G'!A:A,'[1]Argitaratzeko'!A44,'[1]OBBE2G'!AN:AN)</f>
        <v>303763.65</v>
      </c>
      <c r="F44" s="11">
        <f>SUMIF('[1]OBBE3G'!A:A,'[1]Argitaratzeko'!A44,'[1]OBBE3G'!AN:AN)</f>
        <v>96.0289</v>
      </c>
      <c r="G44" s="3">
        <f>SUMIF('[1]OBBE4G'!A:A,'[1]Argitaratzeko'!A44,'[1]OBBE4G'!AN:AN)</f>
        <v>15820.31</v>
      </c>
      <c r="H44" s="11">
        <f>SUMIF('[1]OBBE5G'!A:A,'[1]Argitaratzeko'!A44,'[1]OBBE5G'!AN:AN)</f>
        <v>10.5026</v>
      </c>
      <c r="I44" s="12">
        <f t="shared" si="0"/>
      </c>
      <c r="J44" s="27">
        <f t="shared" si="1"/>
        <v>1837770.0825</v>
      </c>
      <c r="K44" s="27">
        <f t="shared" si="2"/>
        <v>1519206.9669589999</v>
      </c>
      <c r="L44" s="13">
        <f>IF(E44+G44=0,MAX(L$6:L43)+1,0)</f>
        <v>0</v>
      </c>
    </row>
    <row r="45" spans="1:12" ht="12.75">
      <c r="A45" s="2">
        <v>40</v>
      </c>
      <c r="B45" s="3">
        <v>20222</v>
      </c>
      <c r="C45" s="2" t="s">
        <v>111</v>
      </c>
      <c r="D45" s="11">
        <f>SUMIF('[1]OBBE1G'!A:A,'[1]Argitaratzeko'!A45,'[1]OBBE1G'!AN:AN)</f>
        <v>1.93</v>
      </c>
      <c r="E45" s="3">
        <f>SUMIF('[1]OBBE2G'!A:A,'[1]Argitaratzeko'!A45,'[1]OBBE2G'!AN:AN)</f>
        <v>4499440.86</v>
      </c>
      <c r="F45" s="11">
        <f>SUMIF('[1]OBBE3G'!A:A,'[1]Argitaratzeko'!A45,'[1]OBBE3G'!AN:AN)</f>
        <v>62.6711</v>
      </c>
      <c r="G45" s="3">
        <f>SUMIF('[1]OBBE4G'!A:A,'[1]Argitaratzeko'!A45,'[1]OBBE4G'!AN:AN)</f>
        <v>10173.97</v>
      </c>
      <c r="H45" s="11">
        <f>SUMIF('[1]OBBE5G'!A:A,'[1]Argitaratzeko'!A45,'[1]OBBE5G'!AN:AN)</f>
        <v>2.0686</v>
      </c>
      <c r="I45" s="12">
        <f t="shared" si="0"/>
      </c>
      <c r="J45" s="27">
        <f t="shared" si="1"/>
        <v>8683920.8598</v>
      </c>
      <c r="K45" s="27">
        <f t="shared" si="2"/>
        <v>637613.891267</v>
      </c>
      <c r="L45" s="13">
        <f>IF(E45+G45=0,MAX(L$6:L44)+1,0)</f>
        <v>0</v>
      </c>
    </row>
    <row r="46" spans="1:12" ht="12.75">
      <c r="A46" s="2">
        <v>41</v>
      </c>
      <c r="B46" s="2">
        <v>313</v>
      </c>
      <c r="C46" s="2" t="s">
        <v>46</v>
      </c>
      <c r="D46" s="11">
        <f>SUMIF('[1]OBBE1G'!A:A,'[1]Argitaratzeko'!A46,'[1]OBBE1G'!AN:AN)</f>
        <v>0.12</v>
      </c>
      <c r="E46" s="3">
        <f>SUMIF('[1]OBBE2G'!A:A,'[1]Argitaratzeko'!A46,'[1]OBBE2G'!AN:AN)</f>
        <v>327873.74</v>
      </c>
      <c r="F46" s="11">
        <f>SUMIF('[1]OBBE3G'!A:A,'[1]Argitaratzeko'!A46,'[1]OBBE3G'!AN:AN)</f>
        <v>0</v>
      </c>
      <c r="G46" s="3">
        <f>SUMIF('[1]OBBE4G'!A:A,'[1]Argitaratzeko'!A46,'[1]OBBE4G'!AN:AN)</f>
        <v>0</v>
      </c>
      <c r="H46" s="11">
        <f>SUMIF('[1]OBBE5G'!A:A,'[1]Argitaratzeko'!A46,'[1]OBBE5G'!AN:AN)</f>
        <v>0.1156</v>
      </c>
      <c r="I46" s="12">
        <f t="shared" si="0"/>
      </c>
      <c r="J46" s="27">
        <f t="shared" si="1"/>
        <v>39344.8488</v>
      </c>
      <c r="K46" s="27">
        <f t="shared" si="2"/>
        <v>0</v>
      </c>
      <c r="L46" s="13">
        <f>IF(E46+G46=0,MAX(L$6:L45)+1,0)</f>
        <v>0</v>
      </c>
    </row>
    <row r="47" spans="1:12" ht="12.75">
      <c r="A47" s="2">
        <v>42</v>
      </c>
      <c r="B47" s="3">
        <v>4172</v>
      </c>
      <c r="C47" s="2" t="s">
        <v>47</v>
      </c>
      <c r="D47" s="11">
        <f>SUMIF('[1]OBBE1G'!A:A,'[1]Argitaratzeko'!A47,'[1]OBBE1G'!AN:AN)</f>
        <v>0.67</v>
      </c>
      <c r="E47" s="3">
        <f>SUMIF('[1]OBBE2G'!A:A,'[1]Argitaratzeko'!A47,'[1]OBBE2G'!AN:AN)</f>
        <v>507937</v>
      </c>
      <c r="F47" s="11">
        <f>SUMIF('[1]OBBE3G'!A:A,'[1]Argitaratzeko'!A47,'[1]OBBE3G'!AN:AN)</f>
        <v>0</v>
      </c>
      <c r="G47" s="3">
        <f>SUMIF('[1]OBBE4G'!A:A,'[1]Argitaratzeko'!A47,'[1]OBBE4G'!AN:AN)</f>
        <v>0</v>
      </c>
      <c r="H47" s="11">
        <f>SUMIF('[1]OBBE5G'!A:A,'[1]Argitaratzeko'!A47,'[1]OBBE5G'!AN:AN)</f>
        <v>0.6651</v>
      </c>
      <c r="I47" s="12">
        <f t="shared" si="0"/>
      </c>
      <c r="J47" s="27">
        <f t="shared" si="1"/>
        <v>340317.79000000004</v>
      </c>
      <c r="K47" s="27">
        <f t="shared" si="2"/>
        <v>0</v>
      </c>
      <c r="L47" s="13">
        <f>IF(E47+G47=0,MAX(L$6:L46)+1,0)</f>
        <v>0</v>
      </c>
    </row>
    <row r="48" spans="1:12" ht="12.75">
      <c r="A48" s="2">
        <v>43</v>
      </c>
      <c r="B48" s="3">
        <v>2305</v>
      </c>
      <c r="C48" s="2" t="s">
        <v>48</v>
      </c>
      <c r="D48" s="11">
        <f>SUMIF('[1]OBBE1G'!A:A,'[1]Argitaratzeko'!A48,'[1]OBBE1G'!AN:AN)</f>
        <v>10.76</v>
      </c>
      <c r="E48" s="3">
        <f>SUMIF('[1]OBBE2G'!A:A,'[1]Argitaratzeko'!A48,'[1]OBBE2G'!AN:AN)</f>
        <v>551848.35</v>
      </c>
      <c r="F48" s="11">
        <f>SUMIF('[1]OBBE3G'!A:A,'[1]Argitaratzeko'!A48,'[1]OBBE3G'!AN:AN)</f>
        <v>124.1643</v>
      </c>
      <c r="G48" s="3">
        <f>SUMIF('[1]OBBE4G'!A:A,'[1]Argitaratzeko'!A48,'[1]OBBE4G'!AN:AN)</f>
        <v>50416.52</v>
      </c>
      <c r="H48" s="11">
        <f>SUMIF('[1]OBBE5G'!A:A,'[1]Argitaratzeko'!A48,'[1]OBBE5G'!AN:AN)</f>
        <v>20.2526</v>
      </c>
      <c r="I48" s="12">
        <f t="shared" si="0"/>
      </c>
      <c r="J48" s="27">
        <f t="shared" si="1"/>
        <v>5937888.245999999</v>
      </c>
      <c r="K48" s="27">
        <f t="shared" si="2"/>
        <v>6259931.914236</v>
      </c>
      <c r="L48" s="13">
        <f>IF(E48+G48=0,MAX(L$6:L47)+1,0)</f>
        <v>0</v>
      </c>
    </row>
    <row r="49" spans="1:12" ht="12.75">
      <c r="A49" s="2">
        <v>44</v>
      </c>
      <c r="B49" s="2">
        <v>488</v>
      </c>
      <c r="C49" s="2" t="s">
        <v>49</v>
      </c>
      <c r="D49" s="11">
        <f>SUMIF('[1]OBBE1G'!A:A,'[1]Argitaratzeko'!A49,'[1]OBBE1G'!AN:AN)</f>
        <v>10.88</v>
      </c>
      <c r="E49" s="3">
        <f>SUMIF('[1]OBBE2G'!A:A,'[1]Argitaratzeko'!A49,'[1]OBBE2G'!AN:AN)</f>
        <v>60781.91</v>
      </c>
      <c r="F49" s="11">
        <f>SUMIF('[1]OBBE3G'!A:A,'[1]Argitaratzeko'!A49,'[1]OBBE3G'!AN:AN)</f>
        <v>17.9033</v>
      </c>
      <c r="G49" s="3">
        <f>SUMIF('[1]OBBE4G'!A:A,'[1]Argitaratzeko'!A49,'[1]OBBE4G'!AN:AN)</f>
        <v>3252.81</v>
      </c>
      <c r="H49" s="11">
        <f>SUMIF('[1]OBBE5G'!A:A,'[1]Argitaratzeko'!A49,'[1]OBBE5G'!AN:AN)</f>
        <v>11.2357</v>
      </c>
      <c r="I49" s="12">
        <f t="shared" si="0"/>
      </c>
      <c r="J49" s="27">
        <f t="shared" si="1"/>
        <v>661307.1808000001</v>
      </c>
      <c r="K49" s="27">
        <f t="shared" si="2"/>
        <v>58236.033273</v>
      </c>
      <c r="L49" s="13">
        <f>IF(E49+G49=0,MAX(L$6:L48)+1,0)</f>
        <v>0</v>
      </c>
    </row>
    <row r="50" spans="1:12" ht="12.75">
      <c r="A50" s="2">
        <v>45</v>
      </c>
      <c r="B50" s="3">
        <v>61983</v>
      </c>
      <c r="C50" s="2" t="s">
        <v>50</v>
      </c>
      <c r="D50" s="11">
        <f>SUMIF('[1]OBBE1G'!A:A,'[1]Argitaratzeko'!A50,'[1]OBBE1G'!AN:AN)</f>
        <v>5.92</v>
      </c>
      <c r="E50" s="3">
        <f>SUMIF('[1]OBBE2G'!A:A,'[1]Argitaratzeko'!A50,'[1]OBBE2G'!AN:AN)</f>
        <v>9600464.34</v>
      </c>
      <c r="F50" s="11">
        <f>SUMIF('[1]OBBE3G'!A:A,'[1]Argitaratzeko'!A50,'[1]OBBE3G'!AN:AN)</f>
        <v>70.6863</v>
      </c>
      <c r="G50" s="3">
        <f>SUMIF('[1]OBBE4G'!A:A,'[1]Argitaratzeko'!A50,'[1]OBBE4G'!AN:AN)</f>
        <v>805958.82</v>
      </c>
      <c r="H50" s="11">
        <f>SUMIF('[1]OBBE5G'!A:A,'[1]Argitaratzeko'!A50,'[1]OBBE5G'!AN:AN)</f>
        <v>10.939</v>
      </c>
      <c r="I50" s="12">
        <f t="shared" si="0"/>
      </c>
      <c r="J50" s="27">
        <f t="shared" si="1"/>
        <v>56834748.892799996</v>
      </c>
      <c r="K50" s="27">
        <f t="shared" si="2"/>
        <v>56970246.938166</v>
      </c>
      <c r="L50" s="13">
        <f>IF(E50+G50=0,MAX(L$6:L49)+1,0)</f>
        <v>0</v>
      </c>
    </row>
    <row r="51" spans="1:12" ht="12.75">
      <c r="A51" s="2">
        <v>46</v>
      </c>
      <c r="B51" s="3">
        <v>1862</v>
      </c>
      <c r="C51" s="2" t="s">
        <v>51</v>
      </c>
      <c r="D51" s="11">
        <f>SUMIF('[1]OBBE1G'!A:A,'[1]Argitaratzeko'!A51,'[1]OBBE1G'!AN:AN)</f>
        <v>0.36</v>
      </c>
      <c r="E51" s="3">
        <f>SUMIF('[1]OBBE2G'!A:A,'[1]Argitaratzeko'!A51,'[1]OBBE2G'!AN:AN)</f>
        <v>579912.4</v>
      </c>
      <c r="F51" s="11">
        <f>SUMIF('[1]OBBE3G'!A:A,'[1]Argitaratzeko'!A51,'[1]OBBE3G'!AN:AN)</f>
        <v>13.0777</v>
      </c>
      <c r="G51" s="3">
        <f>SUMIF('[1]OBBE4G'!A:A,'[1]Argitaratzeko'!A51,'[1]OBBE4G'!AN:AN)</f>
        <v>580.3</v>
      </c>
      <c r="H51" s="11">
        <f>SUMIF('[1]OBBE5G'!A:A,'[1]Argitaratzeko'!A51,'[1]OBBE5G'!AN:AN)</f>
        <v>0.3743</v>
      </c>
      <c r="I51" s="12">
        <f t="shared" si="0"/>
      </c>
      <c r="J51" s="27">
        <f t="shared" si="1"/>
        <v>208768.464</v>
      </c>
      <c r="K51" s="27">
        <f t="shared" si="2"/>
        <v>7588.989309999999</v>
      </c>
      <c r="L51" s="13">
        <f>IF(E51+G51=0,MAX(L$6:L50)+1,0)</f>
        <v>0</v>
      </c>
    </row>
    <row r="52" spans="1:12" ht="12.75">
      <c r="A52" s="2">
        <v>47</v>
      </c>
      <c r="B52" s="2">
        <v>641</v>
      </c>
      <c r="C52" s="2" t="s">
        <v>52</v>
      </c>
      <c r="D52" s="11">
        <f>SUMIF('[1]OBBE1G'!A:A,'[1]Argitaratzeko'!A52,'[1]OBBE1G'!AN:AN)</f>
        <v>24.48</v>
      </c>
      <c r="E52" s="3">
        <f>SUMIF('[1]OBBE2G'!A:A,'[1]Argitaratzeko'!A52,'[1]OBBE2G'!AN:AN)</f>
        <v>176471.24</v>
      </c>
      <c r="F52" s="11">
        <f>SUMIF('[1]OBBE3G'!A:A,'[1]Argitaratzeko'!A52,'[1]OBBE3G'!AN:AN)</f>
        <v>17.6571</v>
      </c>
      <c r="G52" s="3">
        <f>SUMIF('[1]OBBE4G'!A:A,'[1]Argitaratzeko'!A52,'[1]OBBE4G'!AN:AN)</f>
        <v>29380.07</v>
      </c>
      <c r="H52" s="11">
        <f>SUMIF('[1]OBBE5G'!A:A,'[1]Argitaratzeko'!A52,'[1]OBBE5G'!AN:AN)</f>
        <v>23.5083</v>
      </c>
      <c r="I52" s="12">
        <f t="shared" si="0"/>
      </c>
      <c r="J52" s="27">
        <f t="shared" si="1"/>
        <v>4320015.9552</v>
      </c>
      <c r="K52" s="27">
        <f t="shared" si="2"/>
        <v>518766.833997</v>
      </c>
      <c r="L52" s="13">
        <f>IF(E52+G52=0,MAX(L$6:L51)+1,0)</f>
        <v>0</v>
      </c>
    </row>
    <row r="53" spans="1:12" ht="12.75">
      <c r="A53" s="2">
        <v>48</v>
      </c>
      <c r="B53" s="2">
        <v>253</v>
      </c>
      <c r="C53" s="2" t="s">
        <v>53</v>
      </c>
      <c r="D53" s="11">
        <f>SUMIF('[1]OBBE1G'!A:A,'[1]Argitaratzeko'!A53,'[1]OBBE1G'!AN:AN)</f>
        <v>6.84</v>
      </c>
      <c r="E53" s="3">
        <f>SUMIF('[1]OBBE2G'!A:A,'[1]Argitaratzeko'!A53,'[1]OBBE2G'!AN:AN)</f>
        <v>60972.3</v>
      </c>
      <c r="F53" s="11">
        <f>SUMIF('[1]OBBE3G'!A:A,'[1]Argitaratzeko'!A53,'[1]OBBE3G'!AN:AN)</f>
        <v>0.0006</v>
      </c>
      <c r="G53" s="3">
        <f>SUMIF('[1]OBBE4G'!A:A,'[1]Argitaratzeko'!A53,'[1]OBBE4G'!AN:AN)</f>
        <v>20052.54</v>
      </c>
      <c r="H53" s="11">
        <f>SUMIF('[1]OBBE5G'!A:A,'[1]Argitaratzeko'!A53,'[1]OBBE5G'!AN:AN)</f>
        <v>5.1446</v>
      </c>
      <c r="I53" s="12">
        <f t="shared" si="0"/>
      </c>
      <c r="J53" s="27">
        <f t="shared" si="1"/>
        <v>417050.532</v>
      </c>
      <c r="K53" s="27">
        <f t="shared" si="2"/>
        <v>12.031524</v>
      </c>
      <c r="L53" s="13">
        <f>IF(E53+G53=0,MAX(L$6:L52)+1,0)</f>
        <v>0</v>
      </c>
    </row>
    <row r="54" spans="1:12" ht="12.75">
      <c r="A54" s="2">
        <v>49</v>
      </c>
      <c r="B54" s="3">
        <v>5646</v>
      </c>
      <c r="C54" s="2" t="s">
        <v>54</v>
      </c>
      <c r="D54" s="11">
        <f>SUMIF('[1]OBBE1G'!A:A,'[1]Argitaratzeko'!A54,'[1]OBBE1G'!AN:AN)</f>
        <v>4.18</v>
      </c>
      <c r="E54" s="3">
        <f>SUMIF('[1]OBBE2G'!A:A,'[1]Argitaratzeko'!A54,'[1]OBBE2G'!AN:AN)</f>
        <v>1177055.35</v>
      </c>
      <c r="F54" s="11">
        <f>SUMIF('[1]OBBE3G'!A:A,'[1]Argitaratzeko'!A54,'[1]OBBE3G'!AN:AN)</f>
        <v>183.9171</v>
      </c>
      <c r="G54" s="3">
        <f>SUMIF('[1]OBBE4G'!A:A,'[1]Argitaratzeko'!A54,'[1]OBBE4G'!AN:AN)</f>
        <v>6550.9</v>
      </c>
      <c r="H54" s="11">
        <f>SUMIF('[1]OBBE5G'!A:A,'[1]Argitaratzeko'!A54,'[1]OBBE5G'!AN:AN)</f>
        <v>5.1759</v>
      </c>
      <c r="I54" s="12">
        <f t="shared" si="0"/>
      </c>
      <c r="J54" s="27">
        <f t="shared" si="1"/>
        <v>4920091.363</v>
      </c>
      <c r="K54" s="27">
        <f t="shared" si="2"/>
        <v>1204822.53039</v>
      </c>
      <c r="L54" s="13">
        <f>IF(E54+G54=0,MAX(L$6:L53)+1,0)</f>
        <v>0</v>
      </c>
    </row>
    <row r="55" spans="1:12" ht="12.75">
      <c r="A55" s="2">
        <v>50</v>
      </c>
      <c r="B55" s="2">
        <v>377</v>
      </c>
      <c r="C55" s="2" t="s">
        <v>55</v>
      </c>
      <c r="D55" s="11">
        <f>SUMIF('[1]OBBE1G'!A:A,'[1]Argitaratzeko'!A55,'[1]OBBE1G'!AN:AN)</f>
        <v>11.5</v>
      </c>
      <c r="E55" s="3">
        <f>SUMIF('[1]OBBE2G'!A:A,'[1]Argitaratzeko'!A55,'[1]OBBE2G'!AN:AN)</f>
        <v>41854.74</v>
      </c>
      <c r="F55" s="11">
        <f>SUMIF('[1]OBBE3G'!A:A,'[1]Argitaratzeko'!A55,'[1]OBBE3G'!AN:AN)</f>
        <v>21.0721</v>
      </c>
      <c r="G55" s="3">
        <f>SUMIF('[1]OBBE4G'!A:A,'[1]Argitaratzeko'!A55,'[1]OBBE4G'!AN:AN)</f>
        <v>7978.46</v>
      </c>
      <c r="H55" s="11">
        <f>SUMIF('[1]OBBE5G'!A:A,'[1]Argitaratzeko'!A55,'[1]OBBE5G'!AN:AN)</f>
        <v>13.0307</v>
      </c>
      <c r="I55" s="12">
        <f t="shared" si="0"/>
      </c>
      <c r="J55" s="27">
        <f t="shared" si="1"/>
        <v>481329.50999999995</v>
      </c>
      <c r="K55" s="27">
        <f t="shared" si="2"/>
        <v>168122.90696599998</v>
      </c>
      <c r="L55" s="13">
        <f>IF(E55+G55=0,MAX(L$6:L54)+1,0)</f>
        <v>0</v>
      </c>
    </row>
    <row r="56" spans="1:12" ht="12.75">
      <c r="A56" s="2">
        <v>51</v>
      </c>
      <c r="B56" s="3">
        <v>8384</v>
      </c>
      <c r="C56" s="2" t="s">
        <v>56</v>
      </c>
      <c r="D56" s="11">
        <f>SUMIF('[1]OBBE1G'!A:A,'[1]Argitaratzeko'!A56,'[1]OBBE1G'!AN:AN)</f>
        <v>1.17</v>
      </c>
      <c r="E56" s="3">
        <f>SUMIF('[1]OBBE2G'!A:A,'[1]Argitaratzeko'!A56,'[1]OBBE2G'!AN:AN)</f>
        <v>1591017.84</v>
      </c>
      <c r="F56" s="11">
        <f>SUMIF('[1]OBBE3G'!A:A,'[1]Argitaratzeko'!A56,'[1]OBBE3G'!AN:AN)</f>
        <v>0</v>
      </c>
      <c r="G56" s="3">
        <f>SUMIF('[1]OBBE4G'!A:A,'[1]Argitaratzeko'!A56,'[1]OBBE4G'!AN:AN)</f>
        <v>0</v>
      </c>
      <c r="H56" s="11">
        <f>SUMIF('[1]OBBE5G'!A:A,'[1]Argitaratzeko'!A56,'[1]OBBE5G'!AN:AN)</f>
        <v>1.17</v>
      </c>
      <c r="I56" s="12">
        <f t="shared" si="0"/>
      </c>
      <c r="J56" s="27">
        <f t="shared" si="1"/>
        <v>1861490.8728</v>
      </c>
      <c r="K56" s="27">
        <f t="shared" si="2"/>
        <v>0</v>
      </c>
      <c r="L56" s="13">
        <f>IF(E56+G56=0,MAX(L$6:L55)+1,0)</f>
        <v>0</v>
      </c>
    </row>
    <row r="57" spans="1:12" ht="12.75">
      <c r="A57" s="2">
        <v>52</v>
      </c>
      <c r="B57" s="3">
        <v>1430</v>
      </c>
      <c r="C57" s="2" t="s">
        <v>57</v>
      </c>
      <c r="D57" s="11">
        <f>SUMIF('[1]OBBE1G'!A:A,'[1]Argitaratzeko'!A57,'[1]OBBE1G'!AN:AN)</f>
        <v>4.14</v>
      </c>
      <c r="E57" s="3">
        <f>SUMIF('[1]OBBE2G'!A:A,'[1]Argitaratzeko'!A57,'[1]OBBE2G'!AN:AN)</f>
        <v>219885.16999999998</v>
      </c>
      <c r="F57" s="11">
        <f>SUMIF('[1]OBBE3G'!A:A,'[1]Argitaratzeko'!A57,'[1]OBBE3G'!AN:AN)</f>
        <v>31</v>
      </c>
      <c r="G57" s="3">
        <f>SUMIF('[1]OBBE4G'!A:A,'[1]Argitaratzeko'!A57,'[1]OBBE4G'!AN:AN)</f>
        <v>800</v>
      </c>
      <c r="H57" s="11">
        <f>SUMIF('[1]OBBE5G'!A:A,'[1]Argitaratzeko'!A57,'[1]OBBE5G'!AN:AN)</f>
        <v>4.2353</v>
      </c>
      <c r="I57" s="12">
        <f t="shared" si="0"/>
      </c>
      <c r="J57" s="27">
        <f t="shared" si="1"/>
        <v>910324.6037999998</v>
      </c>
      <c r="K57" s="27">
        <f t="shared" si="2"/>
        <v>24800</v>
      </c>
      <c r="L57" s="13">
        <f>IF(E57+G57=0,MAX(L$6:L56)+1,0)</f>
        <v>0</v>
      </c>
    </row>
    <row r="58" spans="1:12" ht="12.75">
      <c r="A58" s="2">
        <v>53</v>
      </c>
      <c r="B58" s="3">
        <v>6045</v>
      </c>
      <c r="C58" s="2" t="s">
        <v>58</v>
      </c>
      <c r="D58" s="11">
        <f>SUMIF('[1]OBBE1G'!A:A,'[1]Argitaratzeko'!A58,'[1]OBBE1G'!AN:AN)</f>
        <v>3.67</v>
      </c>
      <c r="E58" s="3">
        <f>SUMIF('[1]OBBE2G'!A:A,'[1]Argitaratzeko'!A58,'[1]OBBE2G'!AN:AN)</f>
        <v>1555353.7</v>
      </c>
      <c r="F58" s="11">
        <f>SUMIF('[1]OBBE3G'!A:A,'[1]Argitaratzeko'!A58,'[1]OBBE3G'!AN:AN)</f>
        <v>14.5989</v>
      </c>
      <c r="G58" s="3">
        <f>SUMIF('[1]OBBE4G'!A:A,'[1]Argitaratzeko'!A58,'[1]OBBE4G'!AN:AN)</f>
        <v>1495.27</v>
      </c>
      <c r="H58" s="11">
        <f>SUMIF('[1]OBBE5G'!A:A,'[1]Argitaratzeko'!A58,'[1]OBBE5G'!AN:AN)</f>
        <v>3.6786</v>
      </c>
      <c r="I58" s="12">
        <f t="shared" si="0"/>
      </c>
      <c r="J58" s="27">
        <f t="shared" si="1"/>
        <v>5708148.079</v>
      </c>
      <c r="K58" s="27">
        <f t="shared" si="2"/>
        <v>21829.297203000002</v>
      </c>
      <c r="L58" s="13">
        <f>IF(E58+G58=0,MAX(L$6:L57)+1,0)</f>
        <v>0</v>
      </c>
    </row>
    <row r="59" spans="1:12" ht="12.75">
      <c r="A59" s="2">
        <v>54</v>
      </c>
      <c r="B59" s="2">
        <v>602</v>
      </c>
      <c r="C59" s="2" t="s">
        <v>59</v>
      </c>
      <c r="D59" s="11">
        <f>SUMIF('[1]OBBE1G'!A:A,'[1]Argitaratzeko'!A59,'[1]OBBE1G'!AN:AN)</f>
        <v>0.38</v>
      </c>
      <c r="E59" s="3">
        <f>SUMIF('[1]OBBE2G'!A:A,'[1]Argitaratzeko'!A59,'[1]OBBE2G'!AN:AN)</f>
        <v>42965.3</v>
      </c>
      <c r="F59" s="11">
        <f>SUMIF('[1]OBBE3G'!A:A,'[1]Argitaratzeko'!A59,'[1]OBBE3G'!AN:AN)</f>
        <v>0</v>
      </c>
      <c r="G59" s="3">
        <f>SUMIF('[1]OBBE4G'!A:A,'[1]Argitaratzeko'!A59,'[1]OBBE4G'!AN:AN)</f>
        <v>0</v>
      </c>
      <c r="H59" s="11">
        <f>SUMIF('[1]OBBE5G'!A:A,'[1]Argitaratzeko'!A59,'[1]OBBE5G'!AN:AN)</f>
        <v>0.3839</v>
      </c>
      <c r="I59" s="12">
        <f t="shared" si="0"/>
      </c>
      <c r="J59" s="27">
        <f t="shared" si="1"/>
        <v>16326.814000000002</v>
      </c>
      <c r="K59" s="27">
        <f t="shared" si="2"/>
        <v>0</v>
      </c>
      <c r="L59" s="13">
        <f>IF(E59+G59=0,MAX(L$6:L58)+1,0)</f>
        <v>0</v>
      </c>
    </row>
    <row r="60" spans="1:12" ht="12.75">
      <c r="A60" s="2">
        <v>55</v>
      </c>
      <c r="B60" s="3">
        <v>22019</v>
      </c>
      <c r="C60" s="2" t="s">
        <v>60</v>
      </c>
      <c r="D60" s="11">
        <f>SUMIF('[1]OBBE1G'!A:A,'[1]Argitaratzeko'!A60,'[1]OBBE1G'!AN:AN)</f>
        <v>4.03</v>
      </c>
      <c r="E60" s="3">
        <f>SUMIF('[1]OBBE2G'!A:A,'[1]Argitaratzeko'!A60,'[1]OBBE2G'!AN:AN)</f>
        <v>4812791.14</v>
      </c>
      <c r="F60" s="11">
        <f>SUMIF('[1]OBBE3G'!A:A,'[1]Argitaratzeko'!A60,'[1]OBBE3G'!AN:AN)</f>
        <v>7.0598</v>
      </c>
      <c r="G60" s="3">
        <f>SUMIF('[1]OBBE4G'!A:A,'[1]Argitaratzeko'!A60,'[1]OBBE4G'!AN:AN)</f>
        <v>101413.1</v>
      </c>
      <c r="H60" s="11">
        <f>SUMIF('[1]OBBE5G'!A:A,'[1]Argitaratzeko'!A60,'[1]OBBE5G'!AN:AN)</f>
        <v>4.0961</v>
      </c>
      <c r="I60" s="12">
        <f t="shared" si="0"/>
      </c>
      <c r="J60" s="27">
        <f t="shared" si="1"/>
        <v>19395548.2942</v>
      </c>
      <c r="K60" s="27">
        <f t="shared" si="2"/>
        <v>715956.2033800001</v>
      </c>
      <c r="L60" s="13">
        <f>IF(E60+G60=0,MAX(L$6:L59)+1,0)</f>
        <v>0</v>
      </c>
    </row>
    <row r="61" spans="1:12" ht="12.75">
      <c r="A61" s="2">
        <v>56</v>
      </c>
      <c r="B61" s="3">
        <v>5354</v>
      </c>
      <c r="C61" s="2" t="s">
        <v>61</v>
      </c>
      <c r="D61" s="11">
        <f>SUMIF('[1]OBBE1G'!A:A,'[1]Argitaratzeko'!A61,'[1]OBBE1G'!AN:AN)</f>
        <v>5.09</v>
      </c>
      <c r="E61" s="3">
        <f>SUMIF('[1]OBBE2G'!A:A,'[1]Argitaratzeko'!A61,'[1]OBBE2G'!AN:AN)</f>
        <v>983055.22</v>
      </c>
      <c r="F61" s="11">
        <f>SUMIF('[1]OBBE3G'!A:A,'[1]Argitaratzeko'!A61,'[1]OBBE3G'!AN:AN)</f>
        <v>0</v>
      </c>
      <c r="G61" s="3">
        <f>SUMIF('[1]OBBE4G'!A:A,'[1]Argitaratzeko'!A61,'[1]OBBE4G'!AN:AN)</f>
        <v>10</v>
      </c>
      <c r="H61" s="11">
        <f>SUMIF('[1]OBBE5G'!A:A,'[1]Argitaratzeko'!A61,'[1]OBBE5G'!AN:AN)</f>
        <v>5.0945</v>
      </c>
      <c r="I61" s="12">
        <f t="shared" si="0"/>
      </c>
      <c r="J61" s="27">
        <f t="shared" si="1"/>
        <v>5003751.0698</v>
      </c>
      <c r="K61" s="27">
        <f t="shared" si="2"/>
        <v>0</v>
      </c>
      <c r="L61" s="13">
        <f>IF(E61+G61=0,MAX(L$6:L60)+1,0)</f>
        <v>0</v>
      </c>
    </row>
    <row r="62" spans="1:12" ht="12.75">
      <c r="A62" s="2">
        <v>57</v>
      </c>
      <c r="B62" s="2">
        <v>252</v>
      </c>
      <c r="C62" s="2" t="s">
        <v>62</v>
      </c>
      <c r="D62" s="11">
        <f>SUMIF('[1]OBBE1G'!A:A,'[1]Argitaratzeko'!A62,'[1]OBBE1G'!AN:AN)</f>
        <v>0</v>
      </c>
      <c r="E62" s="3">
        <f>SUMIF('[1]OBBE2G'!A:A,'[1]Argitaratzeko'!A62,'[1]OBBE2G'!AN:AN)</f>
        <v>0</v>
      </c>
      <c r="F62" s="11">
        <f>SUMIF('[1]OBBE3G'!A:A,'[1]Argitaratzeko'!A62,'[1]OBBE3G'!AN:AN)</f>
        <v>46.8613</v>
      </c>
      <c r="G62" s="3">
        <f>SUMIF('[1]OBBE4G'!A:A,'[1]Argitaratzeko'!A62,'[1]OBBE4G'!AN:AN)</f>
        <v>24791.83</v>
      </c>
      <c r="H62" s="11">
        <f>SUMIF('[1]OBBE5G'!A:A,'[1]Argitaratzeko'!A62,'[1]OBBE5G'!AN:AN)</f>
        <v>46.8613</v>
      </c>
      <c r="I62" s="12">
        <f t="shared" si="0"/>
        <v>46.8613</v>
      </c>
      <c r="J62" s="27">
        <f t="shared" si="1"/>
        <v>0</v>
      </c>
      <c r="K62" s="27">
        <f t="shared" si="2"/>
        <v>1161777.383179</v>
      </c>
      <c r="L62" s="13">
        <f>IF(E62+G62=0,MAX(L$6:L61)+1,0)</f>
        <v>0</v>
      </c>
    </row>
    <row r="63" spans="1:12" ht="12.75">
      <c r="A63" s="2">
        <v>58</v>
      </c>
      <c r="B63" s="2">
        <v>945</v>
      </c>
      <c r="C63" s="2" t="s">
        <v>63</v>
      </c>
      <c r="D63" s="11">
        <f>SUMIF('[1]OBBE1G'!A:A,'[1]Argitaratzeko'!A63,'[1]OBBE1G'!AN:AN)</f>
        <v>9.57</v>
      </c>
      <c r="E63" s="3">
        <f>SUMIF('[1]OBBE2G'!A:A,'[1]Argitaratzeko'!A63,'[1]OBBE2G'!AN:AN)</f>
        <v>725210.96</v>
      </c>
      <c r="F63" s="11">
        <f>SUMIF('[1]OBBE3G'!A:A,'[1]Argitaratzeko'!A63,'[1]OBBE3G'!AN:AN)</f>
        <v>1.7864</v>
      </c>
      <c r="G63" s="3">
        <f>SUMIF('[1]OBBE4G'!A:A,'[1]Argitaratzeko'!A63,'[1]OBBE4G'!AN:AN)</f>
        <v>127469.2</v>
      </c>
      <c r="H63" s="11">
        <f>SUMIF('[1]OBBE5G'!A:A,'[1]Argitaratzeko'!A63,'[1]OBBE5G'!AN:AN)</f>
        <v>8.4102</v>
      </c>
      <c r="I63" s="12">
        <f t="shared" si="0"/>
      </c>
      <c r="J63" s="27">
        <f t="shared" si="1"/>
        <v>6940268.8872</v>
      </c>
      <c r="K63" s="27">
        <f t="shared" si="2"/>
        <v>227710.97887999998</v>
      </c>
      <c r="L63" s="13">
        <f>IF(E63+G63=0,MAX(L$6:L62)+1,0)</f>
        <v>0</v>
      </c>
    </row>
    <row r="64" spans="1:12" ht="12.75">
      <c r="A64" s="2">
        <v>59</v>
      </c>
      <c r="B64" s="3">
        <v>11335</v>
      </c>
      <c r="C64" s="2" t="s">
        <v>64</v>
      </c>
      <c r="D64" s="11">
        <f>SUMIF('[1]OBBE1G'!A:A,'[1]Argitaratzeko'!A64,'[1]OBBE1G'!AN:AN)</f>
        <v>3.03</v>
      </c>
      <c r="E64" s="3">
        <f>SUMIF('[1]OBBE2G'!A:A,'[1]Argitaratzeko'!A64,'[1]OBBE2G'!AN:AN)</f>
        <v>2251629.13</v>
      </c>
      <c r="F64" s="11">
        <f>SUMIF('[1]OBBE3G'!A:A,'[1]Argitaratzeko'!A64,'[1]OBBE3G'!AN:AN)</f>
        <v>57.949</v>
      </c>
      <c r="G64" s="3">
        <f>SUMIF('[1]OBBE4G'!A:A,'[1]Argitaratzeko'!A64,'[1]OBBE4G'!AN:AN)</f>
        <v>24058.67</v>
      </c>
      <c r="H64" s="11">
        <f>SUMIF('[1]OBBE5G'!A:A,'[1]Argitaratzeko'!A64,'[1]OBBE5G'!AN:AN)</f>
        <v>3.6107</v>
      </c>
      <c r="I64" s="12">
        <f t="shared" si="0"/>
      </c>
      <c r="J64" s="27">
        <f t="shared" si="1"/>
        <v>6822436.2639</v>
      </c>
      <c r="K64" s="27">
        <f t="shared" si="2"/>
        <v>1394175.86783</v>
      </c>
      <c r="L64" s="13">
        <f>IF(E64+G64=0,MAX(L$6:L63)+1,0)</f>
        <v>0</v>
      </c>
    </row>
    <row r="65" spans="1:12" ht="12.75">
      <c r="A65" s="2">
        <v>60</v>
      </c>
      <c r="B65" s="2">
        <v>123</v>
      </c>
      <c r="C65" s="2" t="s">
        <v>65</v>
      </c>
      <c r="D65" s="11">
        <f>SUMIF('[1]OBBE1G'!A:A,'[1]Argitaratzeko'!A65,'[1]OBBE1G'!AN:AN)</f>
        <v>0</v>
      </c>
      <c r="E65" s="3">
        <f>SUMIF('[1]OBBE2G'!A:A,'[1]Argitaratzeko'!A65,'[1]OBBE2G'!AN:AN)</f>
        <v>92984.08</v>
      </c>
      <c r="F65" s="11">
        <f>SUMIF('[1]OBBE3G'!A:A,'[1]Argitaratzeko'!A65,'[1]OBBE3G'!AN:AN)</f>
        <v>0</v>
      </c>
      <c r="G65" s="3">
        <f>SUMIF('[1]OBBE4G'!A:A,'[1]Argitaratzeko'!A65,'[1]OBBE4G'!AN:AN)</f>
        <v>0</v>
      </c>
      <c r="H65" s="11">
        <f>SUMIF('[1]OBBE5G'!A:A,'[1]Argitaratzeko'!A65,'[1]OBBE5G'!AN:AN)</f>
        <v>0.0046</v>
      </c>
      <c r="I65" s="12">
        <f t="shared" si="0"/>
      </c>
      <c r="J65" s="27">
        <f t="shared" si="1"/>
        <v>0</v>
      </c>
      <c r="K65" s="27">
        <f t="shared" si="2"/>
        <v>0</v>
      </c>
      <c r="L65" s="13">
        <f>IF(E65+G65=0,MAX(L$6:L64)+1,0)</f>
        <v>0</v>
      </c>
    </row>
    <row r="66" spans="1:12" ht="12.75">
      <c r="A66" s="2">
        <v>61</v>
      </c>
      <c r="B66" s="3">
        <v>5948</v>
      </c>
      <c r="C66" s="2" t="s">
        <v>66</v>
      </c>
      <c r="D66" s="11">
        <f>SUMIF('[1]OBBE1G'!A:A,'[1]Argitaratzeko'!A66,'[1]OBBE1G'!AN:AN)</f>
        <v>22.66</v>
      </c>
      <c r="E66" s="3">
        <f>SUMIF('[1]OBBE2G'!A:A,'[1]Argitaratzeko'!A66,'[1]OBBE2G'!AN:AN)</f>
        <v>1054109.33</v>
      </c>
      <c r="F66" s="11">
        <f>SUMIF('[1]OBBE3G'!A:A,'[1]Argitaratzeko'!A66,'[1]OBBE3G'!AN:AN)</f>
        <v>13.7358</v>
      </c>
      <c r="G66" s="3">
        <f>SUMIF('[1]OBBE4G'!A:A,'[1]Argitaratzeko'!A66,'[1]OBBE4G'!AN:AN)</f>
        <v>24744.35</v>
      </c>
      <c r="H66" s="11">
        <f>SUMIF('[1]OBBE5G'!A:A,'[1]Argitaratzeko'!A66,'[1]OBBE5G'!AN:AN)</f>
        <v>22.4575</v>
      </c>
      <c r="I66" s="12">
        <f t="shared" si="0"/>
      </c>
      <c r="J66" s="27">
        <f t="shared" si="1"/>
        <v>23886117.4178</v>
      </c>
      <c r="K66" s="27">
        <f t="shared" si="2"/>
        <v>339883.44272999995</v>
      </c>
      <c r="L66" s="13">
        <f>IF(E66+G66=0,MAX(L$6:L65)+1,0)</f>
        <v>0</v>
      </c>
    </row>
    <row r="67" spans="1:12" ht="12.75">
      <c r="A67" s="2">
        <v>62</v>
      </c>
      <c r="B67" s="3">
        <v>1302</v>
      </c>
      <c r="C67" s="2" t="s">
        <v>67</v>
      </c>
      <c r="D67" s="11">
        <f>SUMIF('[1]OBBE1G'!A:A,'[1]Argitaratzeko'!A67,'[1]OBBE1G'!AN:AN)</f>
        <v>2.92</v>
      </c>
      <c r="E67" s="3">
        <f>SUMIF('[1]OBBE2G'!A:A,'[1]Argitaratzeko'!A67,'[1]OBBE2G'!AN:AN)</f>
        <v>252683.54</v>
      </c>
      <c r="F67" s="11">
        <f>SUMIF('[1]OBBE3G'!A:A,'[1]Argitaratzeko'!A67,'[1]OBBE3G'!AN:AN)</f>
        <v>133</v>
      </c>
      <c r="G67" s="3">
        <f>SUMIF('[1]OBBE4G'!A:A,'[1]Argitaratzeko'!A67,'[1]OBBE4G'!AN:AN)</f>
        <v>394.43</v>
      </c>
      <c r="H67" s="11">
        <f>SUMIF('[1]OBBE5G'!A:A,'[1]Argitaratzeko'!A67,'[1]OBBE5G'!AN:AN)</f>
        <v>3.1244</v>
      </c>
      <c r="I67" s="12">
        <f t="shared" si="0"/>
      </c>
      <c r="J67" s="27">
        <f t="shared" si="1"/>
        <v>737835.9368</v>
      </c>
      <c r="K67" s="27">
        <f t="shared" si="2"/>
        <v>52459.19</v>
      </c>
      <c r="L67" s="13">
        <f>IF(E67+G67=0,MAX(L$6:L66)+1,0)</f>
        <v>0</v>
      </c>
    </row>
    <row r="68" spans="1:12" ht="12.75">
      <c r="A68" s="2">
        <v>63</v>
      </c>
      <c r="B68" s="3">
        <v>10276</v>
      </c>
      <c r="C68" s="2" t="s">
        <v>68</v>
      </c>
      <c r="D68" s="11">
        <f>SUMIF('[1]OBBE1G'!A:A,'[1]Argitaratzeko'!A68,'[1]OBBE1G'!AN:AN)</f>
        <v>5.68</v>
      </c>
      <c r="E68" s="3">
        <f>SUMIF('[1]OBBE2G'!A:A,'[1]Argitaratzeko'!A68,'[1]OBBE2G'!AN:AN)</f>
        <v>2856201.2</v>
      </c>
      <c r="F68" s="11">
        <f>SUMIF('[1]OBBE3G'!A:A,'[1]Argitaratzeko'!A68,'[1]OBBE3G'!AN:AN)</f>
        <v>3.411</v>
      </c>
      <c r="G68" s="3">
        <f>SUMIF('[1]OBBE4G'!A:A,'[1]Argitaratzeko'!A68,'[1]OBBE4G'!AN:AN)</f>
        <v>20050.56</v>
      </c>
      <c r="H68" s="11">
        <f>SUMIF('[1]OBBE5G'!A:A,'[1]Argitaratzeko'!A68,'[1]OBBE5G'!AN:AN)</f>
        <v>5.6632</v>
      </c>
      <c r="I68" s="12">
        <f t="shared" si="0"/>
      </c>
      <c r="J68" s="27">
        <f t="shared" si="1"/>
        <v>16223222.816</v>
      </c>
      <c r="K68" s="27">
        <f t="shared" si="2"/>
        <v>68392.46016</v>
      </c>
      <c r="L68" s="13">
        <f>IF(E68+G68=0,MAX(L$6:L67)+1,0)</f>
        <v>0</v>
      </c>
    </row>
    <row r="69" spans="1:12" ht="12.75">
      <c r="A69" s="2">
        <v>64</v>
      </c>
      <c r="B69" s="3">
        <v>16128</v>
      </c>
      <c r="C69" s="2" t="s">
        <v>69</v>
      </c>
      <c r="D69" s="11">
        <f>SUMIF('[1]OBBE1G'!A:A,'[1]Argitaratzeko'!A69,'[1]OBBE1G'!AN:AN)</f>
        <v>5.83</v>
      </c>
      <c r="E69" s="3">
        <f>SUMIF('[1]OBBE2G'!A:A,'[1]Argitaratzeko'!A69,'[1]OBBE2G'!AN:AN)</f>
        <v>2843539.72</v>
      </c>
      <c r="F69" s="11">
        <f>SUMIF('[1]OBBE3G'!A:A,'[1]Argitaratzeko'!A69,'[1]OBBE3G'!AN:AN)</f>
        <v>8.3076</v>
      </c>
      <c r="G69" s="3">
        <f>SUMIF('[1]OBBE4G'!A:A,'[1]Argitaratzeko'!A69,'[1]OBBE4G'!AN:AN)</f>
        <v>20623.85</v>
      </c>
      <c r="H69" s="11">
        <f>SUMIF('[1]OBBE5G'!A:A,'[1]Argitaratzeko'!A69,'[1]OBBE5G'!AN:AN)</f>
        <v>5.8458</v>
      </c>
      <c r="I69" s="12">
        <f t="shared" si="0"/>
      </c>
      <c r="J69" s="27">
        <f t="shared" si="1"/>
        <v>16577836.5676</v>
      </c>
      <c r="K69" s="27">
        <f t="shared" si="2"/>
        <v>171334.69626</v>
      </c>
      <c r="L69" s="13">
        <f>IF(E69+G69=0,MAX(L$6:L68)+1,0)</f>
        <v>0</v>
      </c>
    </row>
    <row r="70" spans="1:12" ht="12.75">
      <c r="A70" s="2">
        <v>65</v>
      </c>
      <c r="B70" s="3">
        <v>3894</v>
      </c>
      <c r="C70" s="2" t="s">
        <v>70</v>
      </c>
      <c r="D70" s="11">
        <f>SUMIF('[1]OBBE1G'!A:A,'[1]Argitaratzeko'!A70,'[1]OBBE1G'!AN:AN)</f>
        <v>1.2</v>
      </c>
      <c r="E70" s="3">
        <f>SUMIF('[1]OBBE2G'!A:A,'[1]Argitaratzeko'!A70,'[1]OBBE2G'!AN:AN)</f>
        <v>699694.98</v>
      </c>
      <c r="F70" s="11">
        <f>SUMIF('[1]OBBE3G'!A:A,'[1]Argitaratzeko'!A70,'[1]OBBE3G'!AN:AN)</f>
        <v>3.4095</v>
      </c>
      <c r="G70" s="3">
        <f>SUMIF('[1]OBBE4G'!A:A,'[1]Argitaratzeko'!A70,'[1]OBBE4G'!AN:AN)</f>
        <v>1856</v>
      </c>
      <c r="H70" s="11">
        <f>SUMIF('[1]OBBE5G'!A:A,'[1]Argitaratzeko'!A70,'[1]OBBE5G'!AN:AN)</f>
        <v>1.2052</v>
      </c>
      <c r="I70" s="12">
        <f t="shared" si="0"/>
      </c>
      <c r="J70" s="27">
        <f t="shared" si="1"/>
        <v>839633.9759999999</v>
      </c>
      <c r="K70" s="27">
        <f t="shared" si="2"/>
        <v>6328.032</v>
      </c>
      <c r="L70" s="13">
        <f>IF(E70+G70=0,MAX(L$6:L69)+1,0)</f>
        <v>0</v>
      </c>
    </row>
    <row r="71" spans="1:12" ht="12.75">
      <c r="A71" s="2">
        <v>66</v>
      </c>
      <c r="B71" s="2">
        <v>589</v>
      </c>
      <c r="C71" s="2" t="s">
        <v>71</v>
      </c>
      <c r="D71" s="11">
        <f>SUMIF('[1]OBBE1G'!A:A,'[1]Argitaratzeko'!A71,'[1]OBBE1G'!AN:AN)</f>
        <v>0.39</v>
      </c>
      <c r="E71" s="3">
        <f>SUMIF('[1]OBBE2G'!A:A,'[1]Argitaratzeko'!A71,'[1]OBBE2G'!AN:AN)</f>
        <v>68489.5</v>
      </c>
      <c r="F71" s="11">
        <f>SUMIF('[1]OBBE3G'!A:A,'[1]Argitaratzeko'!A71,'[1]OBBE3G'!AN:AN)</f>
        <v>0</v>
      </c>
      <c r="G71" s="3">
        <f>SUMIF('[1]OBBE4G'!A:A,'[1]Argitaratzeko'!A71,'[1]OBBE4G'!AN:AN)</f>
        <v>0</v>
      </c>
      <c r="H71" s="11">
        <f>SUMIF('[1]OBBE5G'!A:A,'[1]Argitaratzeko'!A71,'[1]OBBE5G'!AN:AN)</f>
        <v>0.3873</v>
      </c>
      <c r="I71" s="12">
        <f aca="true" t="shared" si="3" ref="I71:I94">IF(H71&gt;30,H71,"")</f>
      </c>
      <c r="J71" s="27">
        <f aca="true" t="shared" si="4" ref="J71:J93">D71*E71</f>
        <v>26710.905000000002</v>
      </c>
      <c r="K71" s="27">
        <f aca="true" t="shared" si="5" ref="K71:K93">F71*G71</f>
        <v>0</v>
      </c>
      <c r="L71" s="13">
        <f>IF(E71+G71=0,MAX(L$6:L70)+1,0)</f>
        <v>0</v>
      </c>
    </row>
    <row r="72" spans="1:12" ht="12.75">
      <c r="A72" s="2">
        <v>67</v>
      </c>
      <c r="B72" s="3">
        <v>39355</v>
      </c>
      <c r="C72" s="2" t="s">
        <v>72</v>
      </c>
      <c r="D72" s="11">
        <f>SUMIF('[1]OBBE1G'!A:A,'[1]Argitaratzeko'!A72,'[1]OBBE1G'!AN:AN)</f>
        <v>3.92</v>
      </c>
      <c r="E72" s="3">
        <f>SUMIF('[1]OBBE2G'!A:A,'[1]Argitaratzeko'!A72,'[1]OBBE2G'!AN:AN)</f>
        <v>6023519.17</v>
      </c>
      <c r="F72" s="11">
        <f>SUMIF('[1]OBBE3G'!A:A,'[1]Argitaratzeko'!A72,'[1]OBBE3G'!AN:AN)</f>
        <v>1.694</v>
      </c>
      <c r="G72" s="3">
        <f>SUMIF('[1]OBBE4G'!A:A,'[1]Argitaratzeko'!A72,'[1]OBBE4G'!AN:AN)</f>
        <v>580230.45</v>
      </c>
      <c r="H72" s="11">
        <f>SUMIF('[1]OBBE5G'!A:A,'[1]Argitaratzeko'!A72,'[1]OBBE5G'!AN:AN)</f>
        <v>3.7264</v>
      </c>
      <c r="I72" s="12">
        <f t="shared" si="3"/>
      </c>
      <c r="J72" s="27">
        <f t="shared" si="4"/>
        <v>23612195.1464</v>
      </c>
      <c r="K72" s="27">
        <f t="shared" si="5"/>
        <v>982910.3822999999</v>
      </c>
      <c r="L72" s="13">
        <f>IF(E72+G72=0,MAX(L$6:L71)+1,0)</f>
        <v>0</v>
      </c>
    </row>
    <row r="73" spans="1:12" ht="12.75">
      <c r="A73" s="2">
        <v>68</v>
      </c>
      <c r="B73" s="2">
        <v>232</v>
      </c>
      <c r="C73" s="2" t="s">
        <v>73</v>
      </c>
      <c r="D73" s="11">
        <f>SUMIF('[1]OBBE1G'!A:A,'[1]Argitaratzeko'!A73,'[1]OBBE1G'!AN:AN)</f>
        <v>20.79</v>
      </c>
      <c r="E73" s="3">
        <f>SUMIF('[1]OBBE2G'!A:A,'[1]Argitaratzeko'!A73,'[1]OBBE2G'!AN:AN)</f>
        <v>60914.59</v>
      </c>
      <c r="F73" s="11">
        <f>SUMIF('[1]OBBE3G'!A:A,'[1]Argitaratzeko'!A73,'[1]OBBE3G'!AN:AN)</f>
        <v>4.1561</v>
      </c>
      <c r="G73" s="3">
        <f>SUMIF('[1]OBBE4G'!A:A,'[1]Argitaratzeko'!A73,'[1]OBBE4G'!AN:AN)</f>
        <v>13592.88</v>
      </c>
      <c r="H73" s="11">
        <f>SUMIF('[1]OBBE5G'!A:A,'[1]Argitaratzeko'!A73,'[1]OBBE5G'!AN:AN)</f>
        <v>17.755</v>
      </c>
      <c r="I73" s="12">
        <f t="shared" si="3"/>
      </c>
      <c r="J73" s="27">
        <f t="shared" si="4"/>
        <v>1266414.3261</v>
      </c>
      <c r="K73" s="27">
        <f t="shared" si="5"/>
        <v>56493.368568</v>
      </c>
      <c r="L73" s="13">
        <f>IF(E73+G73=0,MAX(L$6:L72)+1,0)</f>
        <v>0</v>
      </c>
    </row>
    <row r="74" spans="1:12" ht="12.75">
      <c r="A74" s="2">
        <v>69</v>
      </c>
      <c r="B74" s="3">
        <v>186665</v>
      </c>
      <c r="C74" s="2" t="s">
        <v>74</v>
      </c>
      <c r="D74" s="11">
        <f>SUMIF('[1]OBBE1G'!A:A,'[1]Argitaratzeko'!A74,'[1]OBBE1G'!AN:AN)</f>
        <v>0</v>
      </c>
      <c r="E74" s="3">
        <f>SUMIF('[1]OBBE2G'!A:A,'[1]Argitaratzeko'!A74,'[1]OBBE2G'!AN:AN)</f>
        <v>0</v>
      </c>
      <c r="F74" s="11">
        <f>SUMIF('[1]OBBE3G'!A:A,'[1]Argitaratzeko'!A74,'[1]OBBE3G'!AN:AN)</f>
        <v>0</v>
      </c>
      <c r="G74" s="3">
        <f>SUMIF('[1]OBBE4G'!A:A,'[1]Argitaratzeko'!A74,'[1]OBBE4G'!AN:AN)</f>
        <v>0</v>
      </c>
      <c r="H74" s="11">
        <f>SUMIF('[1]OBBE5G'!A:A,'[1]Argitaratzeko'!A74,'[1]OBBE5G'!AN:AN)</f>
        <v>0</v>
      </c>
      <c r="I74" s="12">
        <f t="shared" si="3"/>
      </c>
      <c r="J74" s="27">
        <f t="shared" si="4"/>
        <v>0</v>
      </c>
      <c r="K74" s="27">
        <f t="shared" si="5"/>
        <v>0</v>
      </c>
      <c r="L74" s="13">
        <f>IF(E74+G74=0,MAX(L$6:L73)+1,0)</f>
        <v>1</v>
      </c>
    </row>
    <row r="75" spans="1:12" ht="12.75">
      <c r="A75" s="2">
        <v>70</v>
      </c>
      <c r="B75" s="3">
        <v>1432</v>
      </c>
      <c r="C75" s="2" t="s">
        <v>75</v>
      </c>
      <c r="D75" s="11">
        <f>SUMIF('[1]OBBE1G'!A:A,'[1]Argitaratzeko'!A75,'[1]OBBE1G'!AN:AN)</f>
        <v>0.36</v>
      </c>
      <c r="E75" s="3">
        <f>SUMIF('[1]OBBE2G'!A:A,'[1]Argitaratzeko'!A75,'[1]OBBE2G'!AN:AN)</f>
        <v>109307.37</v>
      </c>
      <c r="F75" s="11">
        <f>SUMIF('[1]OBBE3G'!A:A,'[1]Argitaratzeko'!A75,'[1]OBBE3G'!AN:AN)</f>
        <v>156.9351</v>
      </c>
      <c r="G75" s="3">
        <f>SUMIF('[1]OBBE4G'!A:A,'[1]Argitaratzeko'!A75,'[1]OBBE4G'!AN:AN)</f>
        <v>20012</v>
      </c>
      <c r="H75" s="11">
        <f>SUMIF('[1]OBBE5G'!A:A,'[1]Argitaratzeko'!A75,'[1]OBBE5G'!AN:AN)</f>
        <v>24.5922</v>
      </c>
      <c r="I75" s="12">
        <f t="shared" si="3"/>
      </c>
      <c r="J75" s="27">
        <f t="shared" si="4"/>
        <v>39350.65319999999</v>
      </c>
      <c r="K75" s="27">
        <f t="shared" si="5"/>
        <v>3140585.2212</v>
      </c>
      <c r="L75" s="13">
        <f>IF(E75+G75=0,MAX(L$6:L74)+1,0)</f>
        <v>0</v>
      </c>
    </row>
    <row r="76" spans="1:12" ht="12.75">
      <c r="A76" s="2">
        <v>71</v>
      </c>
      <c r="B76" s="3">
        <v>19525</v>
      </c>
      <c r="C76" s="2" t="s">
        <v>76</v>
      </c>
      <c r="D76" s="11">
        <f>SUMIF('[1]OBBE1G'!A:A,'[1]Argitaratzeko'!A76,'[1]OBBE1G'!AN:AN)</f>
        <v>6.7</v>
      </c>
      <c r="E76" s="3">
        <f>SUMIF('[1]OBBE2G'!A:A,'[1]Argitaratzeko'!A76,'[1]OBBE2G'!AN:AN)</f>
        <v>4160313.39</v>
      </c>
      <c r="F76" s="11">
        <f>SUMIF('[1]OBBE3G'!A:A,'[1]Argitaratzeko'!A76,'[1]OBBE3G'!AN:AN)</f>
        <v>1.4409</v>
      </c>
      <c r="G76" s="3">
        <f>SUMIF('[1]OBBE4G'!A:A,'[1]Argitaratzeko'!A76,'[1]OBBE4G'!AN:AN)</f>
        <v>589616.62</v>
      </c>
      <c r="H76" s="11">
        <f>SUMIF('[1]OBBE5G'!A:A,'[1]Argitaratzeko'!A76,'[1]OBBE5G'!AN:AN)</f>
        <v>6.0505</v>
      </c>
      <c r="I76" s="12">
        <f t="shared" si="3"/>
      </c>
      <c r="J76" s="27">
        <f t="shared" si="4"/>
        <v>27874099.713000003</v>
      </c>
      <c r="K76" s="27">
        <f t="shared" si="5"/>
        <v>849578.587758</v>
      </c>
      <c r="L76" s="13">
        <f>IF(E76+G76=0,MAX(L$6:L75)+1,0)</f>
        <v>0</v>
      </c>
    </row>
    <row r="77" spans="1:12" ht="12.75">
      <c r="A77" s="2">
        <v>72</v>
      </c>
      <c r="B77" s="3">
        <v>6170</v>
      </c>
      <c r="C77" s="2" t="s">
        <v>77</v>
      </c>
      <c r="D77" s="11">
        <f>SUMIF('[1]OBBE1G'!A:A,'[1]Argitaratzeko'!A77,'[1]OBBE1G'!AN:AN)</f>
        <v>14</v>
      </c>
      <c r="E77" s="3">
        <f>SUMIF('[1]OBBE2G'!A:A,'[1]Argitaratzeko'!A77,'[1]OBBE2G'!AN:AN)</f>
        <v>1861059.66</v>
      </c>
      <c r="F77" s="11">
        <f>SUMIF('[1]OBBE3G'!A:A,'[1]Argitaratzeko'!A77,'[1]OBBE3G'!AN:AN)</f>
        <v>8.6762</v>
      </c>
      <c r="G77" s="3">
        <f>SUMIF('[1]OBBE4G'!A:A,'[1]Argitaratzeko'!A77,'[1]OBBE4G'!AN:AN)</f>
        <v>13515.49</v>
      </c>
      <c r="H77" s="11">
        <f>SUMIF('[1]OBBE5G'!A:A,'[1]Argitaratzeko'!A77,'[1]OBBE5G'!AN:AN)</f>
        <v>13.9622</v>
      </c>
      <c r="I77" s="12">
        <f t="shared" si="3"/>
      </c>
      <c r="J77" s="27">
        <f t="shared" si="4"/>
        <v>26054835.24</v>
      </c>
      <c r="K77" s="27">
        <f t="shared" si="5"/>
        <v>117263.094338</v>
      </c>
      <c r="L77" s="13">
        <f>IF(E77+G77=0,MAX(L$6:L76)+1,0)</f>
        <v>0</v>
      </c>
    </row>
    <row r="78" spans="1:12" ht="12.75">
      <c r="A78" s="2">
        <v>73</v>
      </c>
      <c r="B78" s="3">
        <v>6165</v>
      </c>
      <c r="C78" s="2" t="s">
        <v>78</v>
      </c>
      <c r="D78" s="11">
        <f>SUMIF('[1]OBBE1G'!A:A,'[1]Argitaratzeko'!A78,'[1]OBBE1G'!AN:AN)</f>
        <v>1.77</v>
      </c>
      <c r="E78" s="3">
        <f>SUMIF('[1]OBBE2G'!A:A,'[1]Argitaratzeko'!A78,'[1]OBBE2G'!AN:AN)</f>
        <v>1736485.35</v>
      </c>
      <c r="F78" s="11">
        <f>SUMIF('[1]OBBE3G'!A:A,'[1]Argitaratzeko'!A78,'[1]OBBE3G'!AN:AN)</f>
        <v>0.1791</v>
      </c>
      <c r="G78" s="3">
        <f>SUMIF('[1]OBBE4G'!A:A,'[1]Argitaratzeko'!A78,'[1]OBBE4G'!AN:AN)</f>
        <v>145579.05</v>
      </c>
      <c r="H78" s="11">
        <f>SUMIF('[1]OBBE5G'!A:A,'[1]Argitaratzeko'!A78,'[1]OBBE5G'!AN:AN)</f>
        <v>1.6433</v>
      </c>
      <c r="I78" s="12">
        <f t="shared" si="3"/>
      </c>
      <c r="J78" s="27">
        <f t="shared" si="4"/>
        <v>3073579.0695</v>
      </c>
      <c r="K78" s="27">
        <f t="shared" si="5"/>
        <v>26073.207855</v>
      </c>
      <c r="L78" s="13">
        <f>IF(E78+G78=0,MAX(L$6:L77)+1,0)</f>
        <v>0</v>
      </c>
    </row>
    <row r="79" spans="1:12" ht="12.75">
      <c r="A79" s="2">
        <v>74</v>
      </c>
      <c r="B79" s="3">
        <v>14596</v>
      </c>
      <c r="C79" s="2" t="s">
        <v>79</v>
      </c>
      <c r="D79" s="11">
        <f>SUMIF('[1]OBBE1G'!A:A,'[1]Argitaratzeko'!A79,'[1]OBBE1G'!AN:AN)</f>
        <v>4.61</v>
      </c>
      <c r="E79" s="3">
        <f>SUMIF('[1]OBBE2G'!A:A,'[1]Argitaratzeko'!A79,'[1]OBBE2G'!AN:AN)</f>
        <v>3393907.38</v>
      </c>
      <c r="F79" s="11">
        <f>SUMIF('[1]OBBE3G'!A:A,'[1]Argitaratzeko'!A79,'[1]OBBE3G'!AN:AN)</f>
        <v>13.1903</v>
      </c>
      <c r="G79" s="3">
        <f>SUMIF('[1]OBBE4G'!A:A,'[1]Argitaratzeko'!A79,'[1]OBBE4G'!AN:AN)</f>
        <v>540430.48</v>
      </c>
      <c r="H79" s="11">
        <f>SUMIF('[1]OBBE5G'!A:A,'[1]Argitaratzeko'!A79,'[1]OBBE5G'!AN:AN)</f>
        <v>5.792</v>
      </c>
      <c r="I79" s="12">
        <f t="shared" si="3"/>
      </c>
      <c r="J79" s="27">
        <f t="shared" si="4"/>
        <v>15645913.0218</v>
      </c>
      <c r="K79" s="27">
        <f t="shared" si="5"/>
        <v>7128440.160344</v>
      </c>
      <c r="L79" s="13">
        <f>IF(E79+G79=0,MAX(L$6:L78)+1,0)</f>
        <v>0</v>
      </c>
    </row>
    <row r="80" spans="1:12" ht="12.75">
      <c r="A80" s="2">
        <v>75</v>
      </c>
      <c r="B80" s="3">
        <v>5881</v>
      </c>
      <c r="C80" s="2" t="s">
        <v>80</v>
      </c>
      <c r="D80" s="11">
        <f>SUMIF('[1]OBBE1G'!A:A,'[1]Argitaratzeko'!A80,'[1]OBBE1G'!AN:AN)</f>
        <v>1.16</v>
      </c>
      <c r="E80" s="3">
        <f>SUMIF('[1]OBBE2G'!A:A,'[1]Argitaratzeko'!A80,'[1]OBBE2G'!AN:AN)</f>
        <v>654632.05</v>
      </c>
      <c r="F80" s="11">
        <f>SUMIF('[1]OBBE3G'!A:A,'[1]Argitaratzeko'!A80,'[1]OBBE3G'!AN:AN)</f>
        <v>0</v>
      </c>
      <c r="G80" s="3">
        <f>SUMIF('[1]OBBE4G'!A:A,'[1]Argitaratzeko'!A80,'[1]OBBE4G'!AN:AN)</f>
        <v>0</v>
      </c>
      <c r="H80" s="11">
        <f>SUMIF('[1]OBBE5G'!A:A,'[1]Argitaratzeko'!A80,'[1]OBBE5G'!AN:AN)</f>
        <v>1.1594</v>
      </c>
      <c r="I80" s="12">
        <f t="shared" si="3"/>
      </c>
      <c r="J80" s="27">
        <f t="shared" si="4"/>
        <v>759373.178</v>
      </c>
      <c r="K80" s="27">
        <f t="shared" si="5"/>
        <v>0</v>
      </c>
      <c r="L80" s="13">
        <f>IF(E80+G80=0,MAX(L$6:L79)+1,0)</f>
        <v>0</v>
      </c>
    </row>
    <row r="81" spans="1:12" ht="12.75">
      <c r="A81" s="2">
        <v>76</v>
      </c>
      <c r="B81" s="3">
        <v>10150</v>
      </c>
      <c r="C81" s="2" t="s">
        <v>81</v>
      </c>
      <c r="D81" s="11">
        <f>SUMIF('[1]OBBE1G'!A:A,'[1]Argitaratzeko'!A81,'[1]OBBE1G'!AN:AN)</f>
        <v>15</v>
      </c>
      <c r="E81" s="3">
        <f>SUMIF('[1]OBBE2G'!A:A,'[1]Argitaratzeko'!A81,'[1]OBBE2G'!AN:AN)</f>
        <v>2198366.08</v>
      </c>
      <c r="F81" s="11">
        <f>SUMIF('[1]OBBE3G'!A:A,'[1]Argitaratzeko'!A81,'[1]OBBE3G'!AN:AN)</f>
        <v>151.4045</v>
      </c>
      <c r="G81" s="3">
        <f>SUMIF('[1]OBBE4G'!A:A,'[1]Argitaratzeko'!A81,'[1]OBBE4G'!AN:AN)</f>
        <v>19031.52</v>
      </c>
      <c r="H81" s="11">
        <f>SUMIF('[1]OBBE5G'!A:A,'[1]Argitaratzeko'!A81,'[1]OBBE5G'!AN:AN)</f>
        <v>16.1704</v>
      </c>
      <c r="I81" s="12">
        <f t="shared" si="3"/>
      </c>
      <c r="J81" s="27">
        <f t="shared" si="4"/>
        <v>32975491.200000003</v>
      </c>
      <c r="K81" s="27">
        <f t="shared" si="5"/>
        <v>2881457.76984</v>
      </c>
      <c r="L81" s="13">
        <f>IF(E81+G81=0,MAX(L$6:L80)+1,0)</f>
        <v>0</v>
      </c>
    </row>
    <row r="82" spans="1:12" ht="12.75">
      <c r="A82" s="2">
        <v>77</v>
      </c>
      <c r="B82" s="3">
        <v>6730</v>
      </c>
      <c r="C82" s="2" t="s">
        <v>82</v>
      </c>
      <c r="D82" s="11">
        <f>SUMIF('[1]OBBE1G'!A:A,'[1]Argitaratzeko'!A82,'[1]OBBE1G'!AN:AN)</f>
        <v>1.91</v>
      </c>
      <c r="E82" s="3">
        <f>SUMIF('[1]OBBE2G'!A:A,'[1]Argitaratzeko'!A82,'[1]OBBE2G'!AN:AN)</f>
        <v>1493950.7</v>
      </c>
      <c r="F82" s="11">
        <f>SUMIF('[1]OBBE3G'!A:A,'[1]Argitaratzeko'!A82,'[1]OBBE3G'!AN:AN)</f>
        <v>0.0509</v>
      </c>
      <c r="G82" s="3">
        <f>SUMIF('[1]OBBE4G'!A:A,'[1]Argitaratzeko'!A82,'[1]OBBE4G'!AN:AN)</f>
        <v>49016.03</v>
      </c>
      <c r="H82" s="11">
        <f>SUMIF('[1]OBBE5G'!A:A,'[1]Argitaratzeko'!A82,'[1]OBBE5G'!AN:AN)</f>
        <v>1.8503</v>
      </c>
      <c r="I82" s="12">
        <f t="shared" si="3"/>
      </c>
      <c r="J82" s="27">
        <f t="shared" si="4"/>
        <v>2853445.837</v>
      </c>
      <c r="K82" s="27">
        <f t="shared" si="5"/>
        <v>2494.915927</v>
      </c>
      <c r="L82" s="13">
        <f>IF(E82+G82=0,MAX(L$6:L81)+1,0)</f>
        <v>0</v>
      </c>
    </row>
    <row r="83" spans="1:12" ht="12.75">
      <c r="A83" s="2">
        <v>78</v>
      </c>
      <c r="B83" s="3">
        <v>1613</v>
      </c>
      <c r="C83" s="2" t="s">
        <v>83</v>
      </c>
      <c r="D83" s="11">
        <f>SUMIF('[1]OBBE1G'!A:A,'[1]Argitaratzeko'!A83,'[1]OBBE1G'!AN:AN)</f>
        <v>26.8</v>
      </c>
      <c r="E83" s="3">
        <f>SUMIF('[1]OBBE2G'!A:A,'[1]Argitaratzeko'!A83,'[1]OBBE2G'!AN:AN)</f>
        <v>262326.96</v>
      </c>
      <c r="F83" s="11">
        <f>SUMIF('[1]OBBE3G'!A:A,'[1]Argitaratzeko'!A83,'[1]OBBE3G'!AN:AN)</f>
        <v>5.1996</v>
      </c>
      <c r="G83" s="3">
        <f>SUMIF('[1]OBBE4G'!A:A,'[1]Argitaratzeko'!A83,'[1]OBBE4G'!AN:AN)</f>
        <v>628.81</v>
      </c>
      <c r="H83" s="11">
        <f>SUMIF('[1]OBBE5G'!A:A,'[1]Argitaratzeko'!A83,'[1]OBBE5G'!AN:AN)</f>
        <v>26.7472</v>
      </c>
      <c r="I83" s="12">
        <f t="shared" si="3"/>
      </c>
      <c r="J83" s="27">
        <f t="shared" si="4"/>
        <v>7030362.528000001</v>
      </c>
      <c r="K83" s="27">
        <f t="shared" si="5"/>
        <v>3269.5604759999997</v>
      </c>
      <c r="L83" s="13">
        <f>IF(E83+G83=0,MAX(L$6:L82)+1,0)</f>
        <v>0</v>
      </c>
    </row>
    <row r="84" spans="1:12" ht="12.75">
      <c r="A84" s="2">
        <v>79</v>
      </c>
      <c r="B84" s="3">
        <v>23223</v>
      </c>
      <c r="C84" s="2" t="s">
        <v>84</v>
      </c>
      <c r="D84" s="11">
        <f>SUMIF('[1]OBBE1G'!A:A,'[1]Argitaratzeko'!A84,'[1]OBBE1G'!AN:AN)</f>
        <v>7.69</v>
      </c>
      <c r="E84" s="3">
        <f>SUMIF('[1]OBBE2G'!A:A,'[1]Argitaratzeko'!A84,'[1]OBBE2G'!AN:AN)</f>
        <v>4935199.62</v>
      </c>
      <c r="F84" s="11">
        <f>SUMIF('[1]OBBE3G'!A:A,'[1]Argitaratzeko'!A84,'[1]OBBE3G'!AN:AN)</f>
        <v>0</v>
      </c>
      <c r="G84" s="3">
        <f>SUMIF('[1]OBBE4G'!A:A,'[1]Argitaratzeko'!A84,'[1]OBBE4G'!AN:AN)</f>
        <v>0</v>
      </c>
      <c r="H84" s="11">
        <f>SUMIF('[1]OBBE5G'!A:A,'[1]Argitaratzeko'!A84,'[1]OBBE5G'!AN:AN)</f>
        <v>7.6873</v>
      </c>
      <c r="I84" s="12">
        <f t="shared" si="3"/>
      </c>
      <c r="J84" s="27">
        <f t="shared" si="4"/>
        <v>37951685.077800006</v>
      </c>
      <c r="K84" s="27">
        <f t="shared" si="5"/>
        <v>0</v>
      </c>
      <c r="L84" s="13">
        <f>IF(E84+G84=0,MAX(L$6:L83)+1,0)</f>
        <v>0</v>
      </c>
    </row>
    <row r="85" spans="1:12" ht="12.75">
      <c r="A85" s="2">
        <v>80</v>
      </c>
      <c r="B85" s="3">
        <v>9834</v>
      </c>
      <c r="C85" s="2" t="s">
        <v>85</v>
      </c>
      <c r="D85" s="11">
        <f>SUMIF('[1]OBBE1G'!A:A,'[1]Argitaratzeko'!A85,'[1]OBBE1G'!AN:AN)</f>
        <v>3.24</v>
      </c>
      <c r="E85" s="3">
        <f>SUMIF('[1]OBBE2G'!A:A,'[1]Argitaratzeko'!A85,'[1]OBBE2G'!AN:AN)</f>
        <v>1914479.43</v>
      </c>
      <c r="F85" s="11">
        <f>SUMIF('[1]OBBE3G'!A:A,'[1]Argitaratzeko'!A85,'[1]OBBE3G'!AN:AN)</f>
        <v>1.5156</v>
      </c>
      <c r="G85" s="3">
        <f>SUMIF('[1]OBBE4G'!A:A,'[1]Argitaratzeko'!A85,'[1]OBBE4G'!AN:AN)</f>
        <v>41593.14</v>
      </c>
      <c r="H85" s="11">
        <f>SUMIF('[1]OBBE5G'!A:A,'[1]Argitaratzeko'!A85,'[1]OBBE5G'!AN:AN)</f>
        <v>3.1997</v>
      </c>
      <c r="I85" s="12">
        <f t="shared" si="3"/>
      </c>
      <c r="J85" s="27">
        <f t="shared" si="4"/>
        <v>6202913.3532</v>
      </c>
      <c r="K85" s="27">
        <f t="shared" si="5"/>
        <v>63038.562984000004</v>
      </c>
      <c r="L85" s="13">
        <f>IF(E85+G85=0,MAX(L$6:L84)+1,0)</f>
        <v>0</v>
      </c>
    </row>
    <row r="86" spans="1:12" ht="12.75">
      <c r="A86" s="2">
        <v>81</v>
      </c>
      <c r="B86" s="3">
        <v>10044</v>
      </c>
      <c r="C86" s="2" t="s">
        <v>86</v>
      </c>
      <c r="D86" s="11">
        <f>SUMIF('[1]OBBE1G'!A:A,'[1]Argitaratzeko'!A86,'[1]OBBE1G'!AN:AN)</f>
        <v>5.11</v>
      </c>
      <c r="E86" s="3">
        <f>SUMIF('[1]OBBE2G'!A:A,'[1]Argitaratzeko'!A86,'[1]OBBE2G'!AN:AN)</f>
        <v>2009144.85</v>
      </c>
      <c r="F86" s="11">
        <f>SUMIF('[1]OBBE3G'!A:A,'[1]Argitaratzeko'!A86,'[1]OBBE3G'!AN:AN)</f>
        <v>38.9023</v>
      </c>
      <c r="G86" s="3">
        <f>SUMIF('[1]OBBE4G'!A:A,'[1]Argitaratzeko'!A86,'[1]OBBE4G'!AN:AN)</f>
        <v>255813.75</v>
      </c>
      <c r="H86" s="11">
        <f>SUMIF('[1]OBBE5G'!A:A,'[1]Argitaratzeko'!A86,'[1]OBBE5G'!AN:AN)</f>
        <v>8.9299</v>
      </c>
      <c r="I86" s="12">
        <f t="shared" si="3"/>
      </c>
      <c r="J86" s="27">
        <f t="shared" si="4"/>
        <v>10266730.183500001</v>
      </c>
      <c r="K86" s="27">
        <f t="shared" si="5"/>
        <v>9951743.246624999</v>
      </c>
      <c r="L86" s="13">
        <f>IF(E86+G86=0,MAX(L$6:L85)+1,0)</f>
        <v>0</v>
      </c>
    </row>
    <row r="87" spans="1:12" ht="12.75">
      <c r="A87" s="2">
        <v>82</v>
      </c>
      <c r="B87" s="3">
        <v>2010</v>
      </c>
      <c r="C87" s="2" t="s">
        <v>87</v>
      </c>
      <c r="D87" s="11">
        <f>SUMIF('[1]OBBE1G'!A:A,'[1]Argitaratzeko'!A87,'[1]OBBE1G'!AN:AN)</f>
        <v>0.05</v>
      </c>
      <c r="E87" s="3">
        <f>SUMIF('[1]OBBE2G'!A:A,'[1]Argitaratzeko'!A87,'[1]OBBE2G'!AN:AN)</f>
        <v>455832.37</v>
      </c>
      <c r="F87" s="11">
        <f>SUMIF('[1]OBBE3G'!A:A,'[1]Argitaratzeko'!A87,'[1]OBBE3G'!AN:AN)</f>
        <v>30</v>
      </c>
      <c r="G87" s="3">
        <f>SUMIF('[1]OBBE4G'!A:A,'[1]Argitaratzeko'!A87,'[1]OBBE4G'!AN:AN)</f>
        <v>179.64</v>
      </c>
      <c r="H87" s="11">
        <f>SUMIF('[1]OBBE5G'!A:A,'[1]Argitaratzeko'!A87,'[1]OBBE5G'!AN:AN)</f>
        <v>0.0594</v>
      </c>
      <c r="I87" s="12">
        <f t="shared" si="3"/>
      </c>
      <c r="J87" s="27">
        <f t="shared" si="4"/>
        <v>22791.6185</v>
      </c>
      <c r="K87" s="27">
        <f t="shared" si="5"/>
        <v>5389.2</v>
      </c>
      <c r="L87" s="13">
        <f>IF(E87+G87=0,MAX(L$6:L86)+1,0)</f>
        <v>0</v>
      </c>
    </row>
    <row r="88" spans="1:12" ht="12.75">
      <c r="A88" s="2">
        <v>83</v>
      </c>
      <c r="B88" s="3">
        <v>18253</v>
      </c>
      <c r="C88" s="2" t="s">
        <v>88</v>
      </c>
      <c r="D88" s="11">
        <f>SUMIF('[1]OBBE1G'!A:A,'[1]Argitaratzeko'!A88,'[1]OBBE1G'!AN:AN)</f>
        <v>4.64</v>
      </c>
      <c r="E88" s="3">
        <f>SUMIF('[1]OBBE2G'!A:A,'[1]Argitaratzeko'!A88,'[1]OBBE2G'!AN:AN)</f>
        <v>2536402.52</v>
      </c>
      <c r="F88" s="11">
        <f>SUMIF('[1]OBBE3G'!A:A,'[1]Argitaratzeko'!A88,'[1]OBBE3G'!AN:AN)</f>
        <v>0</v>
      </c>
      <c r="G88" s="3">
        <f>SUMIF('[1]OBBE4G'!A:A,'[1]Argitaratzeko'!A88,'[1]OBBE4G'!AN:AN)</f>
        <v>0</v>
      </c>
      <c r="H88" s="11">
        <f>SUMIF('[1]OBBE5G'!A:A,'[1]Argitaratzeko'!A88,'[1]OBBE5G'!AN:AN)</f>
        <v>4.6369</v>
      </c>
      <c r="I88" s="12">
        <f t="shared" si="3"/>
      </c>
      <c r="J88" s="27">
        <f t="shared" si="4"/>
        <v>11768907.692799998</v>
      </c>
      <c r="K88" s="27">
        <f t="shared" si="5"/>
        <v>0</v>
      </c>
      <c r="L88" s="13">
        <f>IF(E88+G88=0,MAX(L$6:L87)+1,0)</f>
        <v>0</v>
      </c>
    </row>
    <row r="89" spans="1:12" ht="12.75">
      <c r="A89" s="2">
        <v>84</v>
      </c>
      <c r="B89" s="3">
        <v>6272</v>
      </c>
      <c r="C89" s="2" t="s">
        <v>89</v>
      </c>
      <c r="D89" s="11">
        <f>SUMIF('[1]OBBE1G'!A:A,'[1]Argitaratzeko'!A89,'[1]OBBE1G'!AN:AN)</f>
        <v>6.18</v>
      </c>
      <c r="E89" s="3">
        <f>SUMIF('[1]OBBE2G'!A:A,'[1]Argitaratzeko'!A89,'[1]OBBE2G'!AN:AN)</f>
        <v>1645354.44</v>
      </c>
      <c r="F89" s="11">
        <f>SUMIF('[1]OBBE3G'!A:A,'[1]Argitaratzeko'!A89,'[1]OBBE3G'!AN:AN)</f>
        <v>0</v>
      </c>
      <c r="G89" s="3">
        <f>SUMIF('[1]OBBE4G'!A:A,'[1]Argitaratzeko'!A89,'[1]OBBE4G'!AN:AN)</f>
        <v>0</v>
      </c>
      <c r="H89" s="11">
        <f>SUMIF('[1]OBBE5G'!A:A,'[1]Argitaratzeko'!A89,'[1]OBBE5G'!AN:AN)</f>
        <v>6.1815</v>
      </c>
      <c r="I89" s="12">
        <f t="shared" si="3"/>
      </c>
      <c r="J89" s="27">
        <f t="shared" si="4"/>
        <v>10168290.439199999</v>
      </c>
      <c r="K89" s="27">
        <f t="shared" si="5"/>
        <v>0</v>
      </c>
      <c r="L89" s="13">
        <f>IF(E89+G89=0,MAX(L$6:L88)+1,0)</f>
        <v>0</v>
      </c>
    </row>
    <row r="90" spans="1:12" ht="12.75">
      <c r="A90" s="2">
        <v>85</v>
      </c>
      <c r="B90" s="2">
        <v>137</v>
      </c>
      <c r="C90" s="2" t="s">
        <v>90</v>
      </c>
      <c r="D90" s="11">
        <f>SUMIF('[1]OBBE1G'!A:A,'[1]Argitaratzeko'!A90,'[1]OBBE1G'!AN:AN)</f>
        <v>4.29</v>
      </c>
      <c r="E90" s="3">
        <f>SUMIF('[1]OBBE2G'!A:A,'[1]Argitaratzeko'!A90,'[1]OBBE2G'!AN:AN)</f>
        <v>39351.67</v>
      </c>
      <c r="F90" s="11">
        <f>SUMIF('[1]OBBE3G'!A:A,'[1]Argitaratzeko'!A90,'[1]OBBE3G'!AN:AN)</f>
        <v>0</v>
      </c>
      <c r="G90" s="3">
        <f>SUMIF('[1]OBBE4G'!A:A,'[1]Argitaratzeko'!A90,'[1]OBBE4G'!AN:AN)</f>
        <v>0</v>
      </c>
      <c r="H90" s="11">
        <f>SUMIF('[1]OBBE5G'!A:A,'[1]Argitaratzeko'!A90,'[1]OBBE5G'!AN:AN)</f>
        <v>4.2857</v>
      </c>
      <c r="I90" s="12">
        <f t="shared" si="3"/>
      </c>
      <c r="J90" s="27">
        <f t="shared" si="4"/>
        <v>168818.6643</v>
      </c>
      <c r="K90" s="27">
        <f t="shared" si="5"/>
        <v>0</v>
      </c>
      <c r="L90" s="13">
        <f>IF(E90+G90=0,MAX(L$6:L89)+1,0)</f>
        <v>0</v>
      </c>
    </row>
    <row r="91" spans="1:12" ht="12.75">
      <c r="A91" s="2">
        <v>86</v>
      </c>
      <c r="B91" s="2">
        <v>218</v>
      </c>
      <c r="C91" s="2" t="s">
        <v>91</v>
      </c>
      <c r="D91" s="11">
        <f>SUMIF('[1]OBBE1G'!A:A,'[1]Argitaratzeko'!A91,'[1]OBBE1G'!AN:AN)</f>
        <v>2.76</v>
      </c>
      <c r="E91" s="3">
        <f>SUMIF('[1]OBBE2G'!A:A,'[1]Argitaratzeko'!A91,'[1]OBBE2G'!AN:AN)</f>
        <v>46504.57</v>
      </c>
      <c r="F91" s="11">
        <f>SUMIF('[1]OBBE3G'!A:A,'[1]Argitaratzeko'!A91,'[1]OBBE3G'!AN:AN)</f>
        <v>180.9402</v>
      </c>
      <c r="G91" s="3">
        <f>SUMIF('[1]OBBE4G'!A:A,'[1]Argitaratzeko'!A91,'[1]OBBE4G'!AN:AN)</f>
        <v>11741.52</v>
      </c>
      <c r="H91" s="11">
        <f>SUMIF('[1]OBBE5G'!A:A,'[1]Argitaratzeko'!A91,'[1]OBBE5G'!AN:AN)</f>
        <v>38.6786</v>
      </c>
      <c r="I91" s="12">
        <f t="shared" si="3"/>
        <v>38.6786</v>
      </c>
      <c r="J91" s="27">
        <f t="shared" si="4"/>
        <v>128352.61319999999</v>
      </c>
      <c r="K91" s="27">
        <f t="shared" si="5"/>
        <v>2124512.9771040003</v>
      </c>
      <c r="L91" s="13">
        <f>IF(E91+G91=0,MAX(L$6:L90)+1,0)</f>
        <v>0</v>
      </c>
    </row>
    <row r="92" spans="1:12" ht="12.75">
      <c r="A92" s="2">
        <v>87</v>
      </c>
      <c r="B92" s="2">
        <v>179</v>
      </c>
      <c r="C92" s="2" t="s">
        <v>92</v>
      </c>
      <c r="D92" s="11">
        <f>SUMIF('[1]OBBE1G'!A:A,'[1]Argitaratzeko'!A92,'[1]OBBE1G'!AN:AN)</f>
        <v>52.56</v>
      </c>
      <c r="E92" s="3">
        <f>SUMIF('[1]OBBE2G'!A:A,'[1]Argitaratzeko'!A92,'[1]OBBE2G'!AN:AN)</f>
        <v>19209.09</v>
      </c>
      <c r="F92" s="11">
        <f>SUMIF('[1]OBBE3G'!A:A,'[1]Argitaratzeko'!A92,'[1]OBBE3G'!AN:AN)</f>
        <v>27.6251</v>
      </c>
      <c r="G92" s="3">
        <f>SUMIF('[1]OBBE4G'!A:A,'[1]Argitaratzeko'!A92,'[1]OBBE4G'!AN:AN)</f>
        <v>3014.77</v>
      </c>
      <c r="H92" s="11">
        <f>SUMIF('[1]OBBE5G'!A:A,'[1]Argitaratzeko'!A92,'[1]OBBE5G'!AN:AN)</f>
        <v>49.1765</v>
      </c>
      <c r="I92" s="12">
        <f t="shared" si="3"/>
        <v>49.1765</v>
      </c>
      <c r="J92" s="27">
        <f t="shared" si="4"/>
        <v>1009629.7704</v>
      </c>
      <c r="K92" s="27">
        <f t="shared" si="5"/>
        <v>83283.32272699999</v>
      </c>
      <c r="L92" s="13">
        <f>IF(E92+G92=0,MAX(L$6:L91)+1,0)</f>
        <v>0</v>
      </c>
    </row>
    <row r="93" spans="1:12" ht="12.75">
      <c r="A93" s="2">
        <v>88</v>
      </c>
      <c r="B93" s="2">
        <v>153</v>
      </c>
      <c r="C93" s="2" t="s">
        <v>93</v>
      </c>
      <c r="D93" s="11">
        <f>SUMIF('[1]OBBE1G'!A:A,'[1]Argitaratzeko'!A93,'[1]OBBE1G'!AN:AN)</f>
        <v>22.78</v>
      </c>
      <c r="E93" s="3">
        <f>SUMIF('[1]OBBE2G'!A:A,'[1]Argitaratzeko'!A93,'[1]OBBE2G'!AN:AN)</f>
        <v>41237.31</v>
      </c>
      <c r="F93" s="11">
        <f>SUMIF('[1]OBBE3G'!A:A,'[1]Argitaratzeko'!A93,'[1]OBBE3G'!AN:AN)</f>
        <v>4.5403</v>
      </c>
      <c r="G93" s="3">
        <f>SUMIF('[1]OBBE4G'!A:A,'[1]Argitaratzeko'!A93,'[1]OBBE4G'!AN:AN)</f>
        <v>11097.93</v>
      </c>
      <c r="H93" s="11">
        <f>SUMIF('[1]OBBE5G'!A:A,'[1]Argitaratzeko'!A93,'[1]OBBE5G'!AN:AN)</f>
        <v>18.916</v>
      </c>
      <c r="I93" s="12">
        <f t="shared" si="3"/>
      </c>
      <c r="J93" s="27">
        <f t="shared" si="4"/>
        <v>939385.9218</v>
      </c>
      <c r="K93" s="27">
        <f t="shared" si="5"/>
        <v>50387.931579000004</v>
      </c>
      <c r="L93" s="13">
        <f>IF(E93+G93=0,MAX(L$6:L92)+1,0)</f>
        <v>0</v>
      </c>
    </row>
    <row r="94" spans="4:12" ht="12.75">
      <c r="D94" s="11">
        <f>SUMIF('[1]OBBE1G'!A:A,'[1]Argitaratzeko'!A94,'[1]OBBE1G'!AM:AM)</f>
        <v>0</v>
      </c>
      <c r="E94" s="3">
        <f>SUMIF('[1]OBBE2G'!A:A,'[1]Argitaratzeko'!A94,'[1]OBBE2G'!AM:AM)</f>
        <v>0</v>
      </c>
      <c r="F94" s="11">
        <f>SUMIF('[1]OBBE3G'!A:A,'[1]Argitaratzeko'!A94,'[1]OBBE3G'!AM:AM)</f>
        <v>0</v>
      </c>
      <c r="G94" s="3">
        <f>SUMIF('[1]OBBE4G'!A:A,'[1]Argitaratzeko'!A94,'[1]OBBE4G'!AM:AM)</f>
        <v>0</v>
      </c>
      <c r="H94" s="11">
        <f>SUMIF('[1]OBBE5G'!A:A,'[1]Argitaratzeko'!A94,'[1]OBBE5G'!AM:AM)</f>
        <v>0</v>
      </c>
      <c r="I94" s="12">
        <f t="shared" si="3"/>
      </c>
      <c r="J94" s="27">
        <f>D94*E94</f>
        <v>0</v>
      </c>
      <c r="K94" s="27">
        <f>F94*G94</f>
        <v>0</v>
      </c>
      <c r="L94" s="13">
        <f>IF(E94+G94=0,MAX(L$6:L93)+1,0)</f>
        <v>2</v>
      </c>
    </row>
    <row r="95" spans="1:12" ht="12.75">
      <c r="A95" s="2" t="s">
        <v>94</v>
      </c>
      <c r="B95" s="2">
        <f>SUM(B6:B94)</f>
        <v>720444</v>
      </c>
      <c r="D95" s="11"/>
      <c r="E95" s="3"/>
      <c r="F95" s="11"/>
      <c r="G95" s="3"/>
      <c r="H95" s="11"/>
      <c r="I95" s="12"/>
      <c r="J95" s="27"/>
      <c r="K95" s="27"/>
      <c r="L95" s="13"/>
    </row>
    <row r="96" spans="1:12" s="1" customFormat="1" ht="12.75">
      <c r="A96" s="38" t="s">
        <v>95</v>
      </c>
      <c r="B96" s="38"/>
      <c r="C96" s="38"/>
      <c r="D96" s="14">
        <f>J96/E96</f>
        <v>5.7420465563364145</v>
      </c>
      <c r="E96" s="15">
        <f>SUM(E6:E95)</f>
        <v>105179147.61000001</v>
      </c>
      <c r="F96" s="14">
        <f>K96/G96</f>
        <v>36.64045193617802</v>
      </c>
      <c r="G96" s="15">
        <f>SUM(G6:G95)</f>
        <v>5258141.289999997</v>
      </c>
      <c r="H96" s="14">
        <f>(D96*E96+F96*G96)/(E96+G96)</f>
        <v>7.213181738494106</v>
      </c>
      <c r="I96" s="16"/>
      <c r="J96" s="28">
        <f>SUM(J6:J95)</f>
        <v>603943562.3324</v>
      </c>
      <c r="K96" s="28">
        <f>SUM(K6:K95)</f>
        <v>192660673.20987797</v>
      </c>
      <c r="L96" s="29"/>
    </row>
    <row r="97" spans="4:12" ht="12.75">
      <c r="D97" s="11"/>
      <c r="E97" s="11"/>
      <c r="F97" s="11"/>
      <c r="G97" s="11"/>
      <c r="H97" s="11"/>
      <c r="I97" s="17"/>
      <c r="J97" s="27"/>
      <c r="K97" s="27"/>
      <c r="L97" s="13"/>
    </row>
    <row r="98" spans="4:12" ht="12.75">
      <c r="D98" s="11"/>
      <c r="H98" s="11"/>
      <c r="I98" s="17"/>
      <c r="J98" s="27"/>
      <c r="K98" s="27"/>
      <c r="L98" s="13"/>
    </row>
    <row r="99" spans="1:12" ht="18">
      <c r="A99" s="32" t="s">
        <v>0</v>
      </c>
      <c r="B99" s="32"/>
      <c r="C99" s="32"/>
      <c r="D99" s="32"/>
      <c r="E99" s="32"/>
      <c r="F99" s="32"/>
      <c r="G99" s="32"/>
      <c r="H99" s="32"/>
      <c r="I99" s="17"/>
      <c r="J99" s="27"/>
      <c r="K99" s="27"/>
      <c r="L99" s="13"/>
    </row>
    <row r="100" spans="1:12" ht="18">
      <c r="A100" s="32" t="str">
        <f>$A$2</f>
        <v>2022ko 2. hiruhilekoa</v>
      </c>
      <c r="B100" s="32"/>
      <c r="C100" s="32"/>
      <c r="D100" s="32"/>
      <c r="E100" s="32"/>
      <c r="F100" s="32"/>
      <c r="G100" s="32"/>
      <c r="H100" s="32"/>
      <c r="I100" s="17"/>
      <c r="J100" s="27"/>
      <c r="K100" s="27"/>
      <c r="L100" s="13"/>
    </row>
    <row r="101" spans="9:12" ht="13.5" thickBot="1">
      <c r="I101" s="17"/>
      <c r="J101" s="27"/>
      <c r="K101" s="27"/>
      <c r="L101" s="13"/>
    </row>
    <row r="102" spans="1:12" ht="12.75">
      <c r="A102" s="4"/>
      <c r="B102" s="5"/>
      <c r="C102" s="6"/>
      <c r="D102" s="33" t="s">
        <v>1</v>
      </c>
      <c r="E102" s="34"/>
      <c r="F102" s="33" t="s">
        <v>2</v>
      </c>
      <c r="G102" s="34"/>
      <c r="H102" s="7"/>
      <c r="I102" s="17"/>
      <c r="J102" s="27"/>
      <c r="K102" s="27"/>
      <c r="L102" s="13"/>
    </row>
    <row r="103" spans="1:12" ht="13.5" thickBot="1">
      <c r="A103" s="18"/>
      <c r="B103" s="19"/>
      <c r="C103" s="8" t="s">
        <v>112</v>
      </c>
      <c r="D103" s="9" t="s">
        <v>4</v>
      </c>
      <c r="E103" s="8" t="s">
        <v>5</v>
      </c>
      <c r="F103" s="9" t="s">
        <v>4</v>
      </c>
      <c r="G103" s="8" t="s">
        <v>5</v>
      </c>
      <c r="H103" s="10" t="s">
        <v>6</v>
      </c>
      <c r="I103" s="17"/>
      <c r="J103" s="27"/>
      <c r="K103" s="27"/>
      <c r="L103" s="13"/>
    </row>
    <row r="104" spans="1:12" ht="11.25">
      <c r="A104" s="13">
        <f>COUNTIF($B$6:$B$93,"&lt;"&amp;B104)</f>
        <v>32</v>
      </c>
      <c r="B104" s="3">
        <v>1000</v>
      </c>
      <c r="C104" s="20" t="s">
        <v>100</v>
      </c>
      <c r="D104" s="11">
        <f aca="true" t="shared" si="6" ref="D104:D110">J104/E104</f>
        <v>7.155803014914578</v>
      </c>
      <c r="E104" s="3">
        <f>SUMIF($B$6:$B$94,"&lt;"&amp;$B104,E$6:E$94)</f>
        <v>3280332.409999999</v>
      </c>
      <c r="F104" s="11">
        <f aca="true" t="shared" si="7" ref="F104:F110">K104/G104</f>
        <v>92.49212419228692</v>
      </c>
      <c r="G104" s="3">
        <f>SUMIF($B$6:$B$94,"&lt;"&amp;$B104,G$6:G$94)</f>
        <v>696744.9199999999</v>
      </c>
      <c r="H104" s="11">
        <f>(D104*E104+F104*G104)/(E104+G104)</f>
        <v>22.10588905506271</v>
      </c>
      <c r="I104" s="21"/>
      <c r="J104" s="27">
        <f>SUMIF($B$6:$B$94,"&lt;"&amp;$B104,J$6:J$94)</f>
        <v>23473412.549399998</v>
      </c>
      <c r="K104" s="27">
        <f>SUMIF($B$6:$B$94,"&lt;"&amp;$B104,K$6:K$94)</f>
        <v>64443417.67098501</v>
      </c>
      <c r="L104" s="13"/>
    </row>
    <row r="105" spans="1:12" ht="11.25">
      <c r="A105" s="13">
        <f>COUNTIF($B$6:$B$93,"&lt;"&amp;B105)-SUM(A$104:A104)</f>
        <v>22</v>
      </c>
      <c r="B105" s="3">
        <v>5000</v>
      </c>
      <c r="C105" s="20" t="s">
        <v>101</v>
      </c>
      <c r="D105" s="11">
        <f t="shared" si="6"/>
        <v>6.87000241021245</v>
      </c>
      <c r="E105" s="3">
        <f>SUMIF($B$6:$B$94,"&lt;"&amp;$B105,E$6:E$94)-SUM(E$104:E104)</f>
        <v>8391791.340000004</v>
      </c>
      <c r="F105" s="11">
        <f t="shared" si="7"/>
        <v>33.09344909696381</v>
      </c>
      <c r="G105" s="3">
        <f>SUMIF($B$6:$B$94,"&lt;"&amp;$B105,G$6:G$94)-SUM(G$104:G104)</f>
        <v>401044.8600000001</v>
      </c>
      <c r="H105" s="11">
        <f aca="true" t="shared" si="8" ref="H105:H110">(D105*E105+F105*G105)/(E105+G105)</f>
        <v>8.06606455284689</v>
      </c>
      <c r="I105" s="21"/>
      <c r="J105" s="27">
        <f>SUMIF($B$6:$B$94,"&lt;"&amp;$B105,J$6:J$94)-SUM(J$104:J104)</f>
        <v>57651626.73179999</v>
      </c>
      <c r="K105" s="27">
        <f>SUMIF($B$6:$B$94,"&lt;"&amp;$B105,K$6:K$94)-SUM(K$104:K104)</f>
        <v>13271957.660008982</v>
      </c>
      <c r="L105" s="13"/>
    </row>
    <row r="106" spans="1:12" ht="11.25">
      <c r="A106" s="13">
        <f>COUNTIF($B$6:$B$93,"&lt;"&amp;B106)-SUM(A$104:A105)</f>
        <v>13</v>
      </c>
      <c r="B106" s="3">
        <v>10000</v>
      </c>
      <c r="C106" s="20" t="s">
        <v>102</v>
      </c>
      <c r="D106" s="11">
        <f t="shared" si="6"/>
        <v>5.285589327299733</v>
      </c>
      <c r="E106" s="3">
        <f>SUMIF($B$6:$B$94,"&lt;"&amp;$B106,E$6:E$94)-SUM(E$104:E105)</f>
        <v>18578993.040000003</v>
      </c>
      <c r="F106" s="11">
        <f t="shared" si="7"/>
        <v>6.389779611025597</v>
      </c>
      <c r="G106" s="3">
        <f>SUMIF($B$6:$B$94,"&lt;"&amp;$B106,G$6:G$94)-SUM(G$104:G105)</f>
        <v>304499.23</v>
      </c>
      <c r="H106" s="11">
        <f t="shared" si="8"/>
        <v>5.303394566201552</v>
      </c>
      <c r="I106" s="21"/>
      <c r="J106" s="27">
        <f>SUMIF($B$6:$B$94,"&lt;"&amp;$B106,J$6:J$94)-SUM(J$104:J105)</f>
        <v>98200927.32420003</v>
      </c>
      <c r="K106" s="27">
        <f>SUMIF($B$6:$B$94,"&lt;"&amp;$B106,K$6:K$94)-SUM(K$104:K105)</f>
        <v>1945682.9714269936</v>
      </c>
      <c r="L106" s="13"/>
    </row>
    <row r="107" spans="1:12" ht="11.25">
      <c r="A107" s="13">
        <f>COUNTIF($B$6:$B$93,"&lt;"&amp;B107)-SUM(A$104:A106)</f>
        <v>14</v>
      </c>
      <c r="B107" s="3">
        <v>20000</v>
      </c>
      <c r="C107" s="20" t="s">
        <v>103</v>
      </c>
      <c r="D107" s="11">
        <f t="shared" si="6"/>
        <v>5.193452415794197</v>
      </c>
      <c r="E107" s="3">
        <f>SUMIF($B$6:$B$94,"&lt;"&amp;$B107,E$6:E$94)-SUM(E$104:E106)</f>
        <v>40466599.62999998</v>
      </c>
      <c r="F107" s="11">
        <f t="shared" si="7"/>
        <v>25.544706023376627</v>
      </c>
      <c r="G107" s="3">
        <f>SUMIF($B$6:$B$94,"&lt;"&amp;$B107,G$6:G$94)-SUM(G$104:G106)</f>
        <v>1994295.3500000003</v>
      </c>
      <c r="H107" s="11">
        <f t="shared" si="8"/>
        <v>6.149306277456545</v>
      </c>
      <c r="I107" s="21"/>
      <c r="J107" s="27">
        <f>SUMIF($B$6:$B$94,"&lt;"&amp;$B107,J$6:J$94)-SUM(J$104:J106)</f>
        <v>210161359.60739994</v>
      </c>
      <c r="K107" s="27">
        <f>SUMIF($B$6:$B$94,"&lt;"&amp;$B107,K$6:K$94)-SUM(K$104:K106)</f>
        <v>50943688.439537</v>
      </c>
      <c r="L107" s="13"/>
    </row>
    <row r="108" spans="1:12" ht="11.25">
      <c r="A108" s="13">
        <f>COUNTIF($B$6:$B$93,"&lt;"&amp;B108)-SUM(A$104:A107)</f>
        <v>6</v>
      </c>
      <c r="B108" s="3">
        <v>100000</v>
      </c>
      <c r="C108" s="20" t="s">
        <v>104</v>
      </c>
      <c r="D108" s="11">
        <f t="shared" si="6"/>
        <v>6.223079794255052</v>
      </c>
      <c r="E108" s="3">
        <f>SUMIF($B$6:$B$94,"&lt;"&amp;$B108,E$6:E$94)-SUM(E$104:E107)</f>
        <v>34461431.19000003</v>
      </c>
      <c r="F108" s="11">
        <f t="shared" si="7"/>
        <v>33.33549754394032</v>
      </c>
      <c r="G108" s="3">
        <f>SUMIF($B$6:$B$94,"&lt;"&amp;$B108,G$6:G$94)-SUM(G$104:G107)</f>
        <v>1861556.929999997</v>
      </c>
      <c r="H108" s="11">
        <f t="shared" si="8"/>
        <v>7.6125940320220495</v>
      </c>
      <c r="I108" s="21"/>
      <c r="J108" s="27">
        <f>SUMIF($B$6:$B$94,"&lt;"&amp;$B108,J$6:J$94)-SUM(J$104:J107)</f>
        <v>214456236.1196</v>
      </c>
      <c r="K108" s="27">
        <f>SUMIF($B$6:$B$94,"&lt;"&amp;$B108,K$6:K$94)-SUM(K$104:K107)</f>
        <v>62055926.467919976</v>
      </c>
      <c r="L108" s="13"/>
    </row>
    <row r="109" spans="1:12" ht="11.25">
      <c r="A109" s="22">
        <f>COUNTIF($B$6:$B$93,"&lt;"&amp;B109)-SUM(A$104:A108)</f>
        <v>1</v>
      </c>
      <c r="B109" s="3">
        <v>200000</v>
      </c>
      <c r="C109" s="20" t="s">
        <v>105</v>
      </c>
      <c r="D109" s="23" t="e">
        <f t="shared" si="6"/>
        <v>#DIV/0!</v>
      </c>
      <c r="E109" s="24">
        <f>SUMIF($B$6:$B$94,"&lt;"&amp;$B109,E$6:E$94)-SUM(E$104:E108)</f>
        <v>0</v>
      </c>
      <c r="F109" s="23" t="e">
        <f t="shared" si="7"/>
        <v>#DIV/0!</v>
      </c>
      <c r="G109" s="24">
        <f>SUMIF($B$6:$B$94,"&lt;"&amp;$B109,G$6:G$94)-SUM(G$104:G108)</f>
        <v>0</v>
      </c>
      <c r="H109" s="23" t="e">
        <f>(D109*E109+F109*G109)/(E109+G109)</f>
        <v>#DIV/0!</v>
      </c>
      <c r="I109" s="25"/>
      <c r="J109" s="30">
        <f>SUMIF($B$6:$B$94,"&lt;"&amp;$B109,J$6:J$94)-SUM(J$104:J108)</f>
        <v>0</v>
      </c>
      <c r="K109" s="30">
        <f>SUMIF($B$6:$B$94,"&lt;"&amp;$B109,K$6:K$94)-SUM(K$104:K108)</f>
        <v>0</v>
      </c>
      <c r="L109" s="13"/>
    </row>
    <row r="110" spans="1:12" ht="11.25">
      <c r="A110" s="22">
        <f>SUM(A104:A109)</f>
        <v>88</v>
      </c>
      <c r="D110" s="11">
        <f t="shared" si="6"/>
        <v>5.7420465563364145</v>
      </c>
      <c r="E110" s="3">
        <f>SUM(E104:E109)</f>
        <v>105179147.61000001</v>
      </c>
      <c r="F110" s="11">
        <f t="shared" si="7"/>
        <v>36.64045193617802</v>
      </c>
      <c r="G110" s="3">
        <f>SUM(G104:G109)</f>
        <v>5258141.289999997</v>
      </c>
      <c r="H110" s="11">
        <f t="shared" si="8"/>
        <v>7.213181738494106</v>
      </c>
      <c r="I110" s="25"/>
      <c r="J110" s="30">
        <f>SUM(J104:J109)</f>
        <v>603943562.3324</v>
      </c>
      <c r="K110" s="30">
        <f>SUM(K104:K109)</f>
        <v>192660673.20987797</v>
      </c>
      <c r="L110" s="13"/>
    </row>
    <row r="111" spans="4:12" ht="12.75">
      <c r="D111" s="26">
        <f>D96-D110</f>
        <v>0</v>
      </c>
      <c r="E111" s="26">
        <f>E96-E110</f>
        <v>0</v>
      </c>
      <c r="F111" s="26">
        <f>F96-F110</f>
        <v>0</v>
      </c>
      <c r="G111" s="26">
        <f>G96-G110</f>
        <v>0</v>
      </c>
      <c r="H111" s="26">
        <f>H96-H110</f>
        <v>0</v>
      </c>
      <c r="I111" s="17"/>
      <c r="J111" s="31">
        <f>J96-J110</f>
        <v>0</v>
      </c>
      <c r="K111" s="31">
        <f>K96-K110</f>
        <v>0</v>
      </c>
      <c r="L111" s="13"/>
    </row>
    <row r="113" spans="1:8" ht="18">
      <c r="A113" s="32" t="s">
        <v>0</v>
      </c>
      <c r="B113" s="32"/>
      <c r="C113" s="32"/>
      <c r="D113" s="32"/>
      <c r="E113" s="32"/>
      <c r="F113" s="32"/>
      <c r="G113" s="32"/>
      <c r="H113" s="32"/>
    </row>
    <row r="114" spans="1:8" ht="18">
      <c r="A114" s="32" t="str">
        <f>$A$2</f>
        <v>2022ko 2. hiruhilekoa</v>
      </c>
      <c r="B114" s="32"/>
      <c r="C114" s="32"/>
      <c r="D114" s="32"/>
      <c r="E114" s="32"/>
      <c r="F114" s="32"/>
      <c r="G114" s="32"/>
      <c r="H114" s="32"/>
    </row>
    <row r="116" spans="1:8" ht="15.75">
      <c r="A116" s="39" t="s">
        <v>97</v>
      </c>
      <c r="B116" s="39"/>
      <c r="C116" s="39"/>
      <c r="D116" s="39"/>
      <c r="E116" s="39"/>
      <c r="F116" s="39"/>
      <c r="G116" s="39"/>
      <c r="H116" s="39"/>
    </row>
    <row r="118" spans="1:3" ht="12.75">
      <c r="A118" s="2">
        <f>SUMIF(L$6:L$93,$B118,A$6:A$93)</f>
        <v>69</v>
      </c>
      <c r="B118" s="2">
        <v>1</v>
      </c>
      <c r="C118" s="2" t="str">
        <f>VLOOKUP($A118,A$6:C$93,3)</f>
        <v>DONOSTIA </v>
      </c>
    </row>
    <row r="119" spans="1:3" ht="12.75">
      <c r="A119" s="2">
        <f aca="true" t="shared" si="9" ref="A119:A137">SUMIF(L$6:L$93,$B119,A$6:A$93)</f>
        <v>0</v>
      </c>
      <c r="B119" s="2">
        <v>2</v>
      </c>
      <c r="C119" s="2" t="e">
        <f aca="true" t="shared" si="10" ref="C119:C137">VLOOKUP($A119,A$6:C$93,3)</f>
        <v>#N/A</v>
      </c>
    </row>
    <row r="120" spans="1:3" ht="12.75">
      <c r="A120" s="2">
        <f t="shared" si="9"/>
        <v>0</v>
      </c>
      <c r="B120" s="2">
        <v>3</v>
      </c>
      <c r="C120" s="2" t="e">
        <f t="shared" si="10"/>
        <v>#N/A</v>
      </c>
    </row>
    <row r="121" spans="1:3" ht="12.75">
      <c r="A121" s="2">
        <f t="shared" si="9"/>
        <v>0</v>
      </c>
      <c r="B121" s="2">
        <v>4</v>
      </c>
      <c r="C121" s="2" t="e">
        <f t="shared" si="10"/>
        <v>#N/A</v>
      </c>
    </row>
    <row r="122" spans="1:3" ht="12.75">
      <c r="A122" s="2">
        <f t="shared" si="9"/>
        <v>0</v>
      </c>
      <c r="B122" s="2">
        <v>5</v>
      </c>
      <c r="C122" s="2" t="e">
        <f t="shared" si="10"/>
        <v>#N/A</v>
      </c>
    </row>
    <row r="123" spans="1:3" ht="12.75">
      <c r="A123" s="2">
        <f t="shared" si="9"/>
        <v>0</v>
      </c>
      <c r="B123" s="2">
        <v>6</v>
      </c>
      <c r="C123" s="2" t="e">
        <f t="shared" si="10"/>
        <v>#N/A</v>
      </c>
    </row>
    <row r="124" spans="1:3" ht="12.75">
      <c r="A124" s="2">
        <f t="shared" si="9"/>
        <v>0</v>
      </c>
      <c r="B124" s="2">
        <v>7</v>
      </c>
      <c r="C124" s="2" t="e">
        <f t="shared" si="10"/>
        <v>#N/A</v>
      </c>
    </row>
    <row r="125" spans="1:3" ht="12.75">
      <c r="A125" s="2">
        <f t="shared" si="9"/>
        <v>0</v>
      </c>
      <c r="B125" s="2">
        <v>8</v>
      </c>
      <c r="C125" s="2" t="e">
        <f t="shared" si="10"/>
        <v>#N/A</v>
      </c>
    </row>
    <row r="126" spans="1:3" ht="12.75">
      <c r="A126" s="2">
        <f t="shared" si="9"/>
        <v>0</v>
      </c>
      <c r="B126" s="2">
        <v>9</v>
      </c>
      <c r="C126" s="2" t="e">
        <f t="shared" si="10"/>
        <v>#N/A</v>
      </c>
    </row>
    <row r="127" spans="1:3" ht="12.75">
      <c r="A127" s="2">
        <f t="shared" si="9"/>
        <v>0</v>
      </c>
      <c r="B127" s="2">
        <v>10</v>
      </c>
      <c r="C127" s="2" t="e">
        <f t="shared" si="10"/>
        <v>#N/A</v>
      </c>
    </row>
    <row r="128" spans="1:3" ht="12.75">
      <c r="A128" s="2">
        <f t="shared" si="9"/>
        <v>0</v>
      </c>
      <c r="B128" s="2">
        <v>11</v>
      </c>
      <c r="C128" s="2" t="e">
        <f t="shared" si="10"/>
        <v>#N/A</v>
      </c>
    </row>
    <row r="129" spans="1:3" ht="12.75">
      <c r="A129" s="2">
        <f t="shared" si="9"/>
        <v>0</v>
      </c>
      <c r="B129" s="2">
        <v>12</v>
      </c>
      <c r="C129" s="2" t="e">
        <f t="shared" si="10"/>
        <v>#N/A</v>
      </c>
    </row>
    <row r="130" spans="1:3" ht="12.75">
      <c r="A130" s="2">
        <f t="shared" si="9"/>
        <v>0</v>
      </c>
      <c r="B130" s="2">
        <v>13</v>
      </c>
      <c r="C130" s="2" t="e">
        <f t="shared" si="10"/>
        <v>#N/A</v>
      </c>
    </row>
    <row r="131" spans="1:3" ht="12.75">
      <c r="A131" s="2">
        <f t="shared" si="9"/>
        <v>0</v>
      </c>
      <c r="B131" s="2">
        <v>14</v>
      </c>
      <c r="C131" s="2" t="e">
        <f t="shared" si="10"/>
        <v>#N/A</v>
      </c>
    </row>
    <row r="132" spans="1:3" ht="12.75">
      <c r="A132" s="2">
        <f t="shared" si="9"/>
        <v>0</v>
      </c>
      <c r="B132" s="2">
        <v>15</v>
      </c>
      <c r="C132" s="2" t="e">
        <f t="shared" si="10"/>
        <v>#N/A</v>
      </c>
    </row>
    <row r="133" spans="1:3" ht="12.75">
      <c r="A133" s="2">
        <f t="shared" si="9"/>
        <v>0</v>
      </c>
      <c r="B133" s="2">
        <v>16</v>
      </c>
      <c r="C133" s="2" t="e">
        <f t="shared" si="10"/>
        <v>#N/A</v>
      </c>
    </row>
    <row r="134" spans="1:3" ht="12.75">
      <c r="A134" s="2">
        <f t="shared" si="9"/>
        <v>0</v>
      </c>
      <c r="B134" s="2">
        <v>17</v>
      </c>
      <c r="C134" s="2" t="e">
        <f t="shared" si="10"/>
        <v>#N/A</v>
      </c>
    </row>
    <row r="135" spans="1:3" ht="12.75">
      <c r="A135" s="2">
        <f t="shared" si="9"/>
        <v>0</v>
      </c>
      <c r="B135" s="2">
        <v>18</v>
      </c>
      <c r="C135" s="2" t="e">
        <f t="shared" si="10"/>
        <v>#N/A</v>
      </c>
    </row>
    <row r="136" spans="1:3" ht="12.75">
      <c r="A136" s="2">
        <f t="shared" si="9"/>
        <v>0</v>
      </c>
      <c r="B136" s="2">
        <v>19</v>
      </c>
      <c r="C136" s="2" t="e">
        <f t="shared" si="10"/>
        <v>#N/A</v>
      </c>
    </row>
    <row r="137" spans="1:3" ht="12.75">
      <c r="A137" s="2">
        <f t="shared" si="9"/>
        <v>0</v>
      </c>
      <c r="B137" s="2">
        <v>20</v>
      </c>
      <c r="C137" s="2" t="e">
        <f t="shared" si="10"/>
        <v>#N/A</v>
      </c>
    </row>
  </sheetData>
  <sheetProtection/>
  <mergeCells count="13">
    <mergeCell ref="A116:H116"/>
    <mergeCell ref="A99:H99"/>
    <mergeCell ref="A100:H100"/>
    <mergeCell ref="D102:E102"/>
    <mergeCell ref="F102:G102"/>
    <mergeCell ref="A113:H113"/>
    <mergeCell ref="A114:H114"/>
    <mergeCell ref="A1:H1"/>
    <mergeCell ref="A2:H2"/>
    <mergeCell ref="D4:E4"/>
    <mergeCell ref="F4:G4"/>
    <mergeCell ref="A5:C5"/>
    <mergeCell ref="A96:C96"/>
  </mergeCells>
  <conditionalFormatting sqref="D6:H94">
    <cfRule type="expression" priority="1" dxfId="0" stopIfTrue="1">
      <formula>$L6&gt;0</formula>
    </cfRule>
  </conditionalFormatting>
  <conditionalFormatting sqref="C118:C137 A118:A137">
    <cfRule type="expression" priority="2" dxfId="0" stopIfTrue="1">
      <formula>$A118=0</formula>
    </cfRule>
  </conditionalFormatting>
  <conditionalFormatting sqref="D111:H111">
    <cfRule type="cellIs" priority="3" dxfId="0" operator="equal" stopIfTrue="1">
      <formula>0</formula>
    </cfRule>
  </conditionalFormatting>
  <printOptions/>
  <pageMargins left="0.7" right="0.7" top="0.75" bottom="0.75" header="0.31496062" footer="0.31496062"/>
  <pageSetup horizontalDpi="600" verticalDpi="600" orientation="portrait" paperSize="9" scale="60" r:id="rId1"/>
  <rowBreaks count="3" manualBreakCount="3">
    <brk id="58" max="7" man="1"/>
    <brk id="97" max="7" man="1"/>
    <brk id="11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59">
      <selection activeCell="H59" sqref="H59"/>
    </sheetView>
  </sheetViews>
  <sheetFormatPr defaultColWidth="11.421875" defaultRowHeight="12.75"/>
  <cols>
    <col min="1" max="1" width="3.28125" style="2" customWidth="1"/>
    <col min="2" max="2" width="0.5625" style="2" customWidth="1"/>
    <col min="3" max="3" width="14.421875" style="2" bestFit="1" customWidth="1"/>
    <col min="4" max="8" width="12.7109375" style="2" customWidth="1"/>
    <col min="9" max="9" width="11.421875" style="0" customWidth="1"/>
    <col min="10" max="11" width="11.421875" style="3" customWidth="1"/>
    <col min="12" max="12" width="11.57421875" style="2" bestFit="1" customWidth="1"/>
    <col min="13" max="16384" width="11.421875" style="2" customWidth="1"/>
  </cols>
  <sheetData>
    <row r="1" spans="1:8" ht="18">
      <c r="A1" s="32" t="s">
        <v>0</v>
      </c>
      <c r="B1" s="32"/>
      <c r="C1" s="32"/>
      <c r="D1" s="32"/>
      <c r="E1" s="32"/>
      <c r="F1" s="32"/>
      <c r="G1" s="32"/>
      <c r="H1" s="32"/>
    </row>
    <row r="2" spans="1:8" ht="18">
      <c r="A2" s="32" t="s">
        <v>106</v>
      </c>
      <c r="B2" s="32"/>
      <c r="C2" s="32"/>
      <c r="D2" s="32"/>
      <c r="E2" s="32"/>
      <c r="F2" s="32"/>
      <c r="G2" s="32"/>
      <c r="H2" s="32"/>
    </row>
    <row r="3" ht="13.5" thickBot="1"/>
    <row r="4" spans="1:8" ht="12.75">
      <c r="A4" s="4"/>
      <c r="B4" s="5"/>
      <c r="C4" s="6"/>
      <c r="D4" s="33" t="s">
        <v>1</v>
      </c>
      <c r="E4" s="34"/>
      <c r="F4" s="33" t="s">
        <v>2</v>
      </c>
      <c r="G4" s="34"/>
      <c r="H4" s="7"/>
    </row>
    <row r="5" spans="1:8" ht="13.5" thickBot="1">
      <c r="A5" s="35" t="s">
        <v>3</v>
      </c>
      <c r="B5" s="36"/>
      <c r="C5" s="37"/>
      <c r="D5" s="9" t="s">
        <v>4</v>
      </c>
      <c r="E5" s="8" t="s">
        <v>5</v>
      </c>
      <c r="F5" s="9" t="s">
        <v>4</v>
      </c>
      <c r="G5" s="8" t="s">
        <v>5</v>
      </c>
      <c r="H5" s="10" t="s">
        <v>6</v>
      </c>
    </row>
    <row r="6" spans="1:12" ht="12.75">
      <c r="A6" s="2">
        <v>1</v>
      </c>
      <c r="B6" s="2">
        <v>320</v>
      </c>
      <c r="C6" s="2" t="s">
        <v>7</v>
      </c>
      <c r="D6" s="11">
        <f>SUMIF('[1]OBBE1G'!A:A,'[1]Argitaratzeko'!A6,'[1]OBBE1G'!AO:AO)</f>
        <v>17.85</v>
      </c>
      <c r="E6" s="3">
        <f>SUMIF('[1]OBBE2G'!A:A,'[1]Argitaratzeko'!A6,'[1]OBBE2G'!AO:AO)</f>
        <v>66695.07</v>
      </c>
      <c r="F6" s="11">
        <f>SUMIF('[1]OBBE3G'!A:A,'[1]Argitaratzeko'!A6,'[1]OBBE3G'!AO:AO)</f>
        <v>16</v>
      </c>
      <c r="G6" s="3">
        <f>SUMIF('[1]OBBE4G'!A:A,'[1]Argitaratzeko'!A6,'[1]OBBE4G'!AO:AO)</f>
        <v>1371.28</v>
      </c>
      <c r="H6" s="11">
        <f>SUMIF('[1]OBBE5G'!A:A,'[1]Argitaratzeko'!A6,'[1]OBBE5G'!AO:AO)</f>
        <v>17.8126</v>
      </c>
      <c r="I6" s="12">
        <f>IF(H6&gt;30,H6,"")</f>
      </c>
      <c r="J6" s="27">
        <f>D6*E6</f>
        <v>1190506.9995000002</v>
      </c>
      <c r="K6" s="27">
        <f>F6*G6</f>
        <v>21940.48</v>
      </c>
      <c r="L6" s="13">
        <f>IF(E6+G6=0,1,0)</f>
        <v>0</v>
      </c>
    </row>
    <row r="7" spans="1:12" ht="12.75">
      <c r="A7" s="2">
        <v>2</v>
      </c>
      <c r="B7" s="2">
        <v>469</v>
      </c>
      <c r="C7" s="2" t="s">
        <v>8</v>
      </c>
      <c r="D7" s="11">
        <f>SUMIF('[1]OBBE1G'!A:A,'[1]Argitaratzeko'!A7,'[1]OBBE1G'!AO:AO)</f>
        <v>5.57</v>
      </c>
      <c r="E7" s="3">
        <f>SUMIF('[1]OBBE2G'!A:A,'[1]Argitaratzeko'!A7,'[1]OBBE2G'!AO:AO)</f>
        <v>141192.8</v>
      </c>
      <c r="F7" s="11">
        <f>SUMIF('[1]OBBE3G'!A:A,'[1]Argitaratzeko'!A7,'[1]OBBE3G'!AO:AO)</f>
        <v>5.9417</v>
      </c>
      <c r="G7" s="3">
        <f>SUMIF('[1]OBBE4G'!A:A,'[1]Argitaratzeko'!A7,'[1]OBBE4G'!AO:AO)</f>
        <v>1522.55</v>
      </c>
      <c r="H7" s="11">
        <f>SUMIF('[1]OBBE5G'!A:A,'[1]Argitaratzeko'!A7,'[1]OBBE5G'!AO:AO)</f>
        <v>5.5755</v>
      </c>
      <c r="I7" s="12">
        <f aca="true" t="shared" si="0" ref="I7:I70">IF(H7&gt;30,H7,"")</f>
      </c>
      <c r="J7" s="27">
        <f aca="true" t="shared" si="1" ref="J7:J70">D7*E7</f>
        <v>786443.896</v>
      </c>
      <c r="K7" s="27">
        <f aca="true" t="shared" si="2" ref="K7:K70">F7*G7</f>
        <v>9046.535335</v>
      </c>
      <c r="L7" s="13">
        <f>IF(E7+G7=0,MAX(L$6:L6)+1,0)</f>
        <v>0</v>
      </c>
    </row>
    <row r="8" spans="1:12" ht="12.75">
      <c r="A8" s="2">
        <v>3</v>
      </c>
      <c r="B8" s="2">
        <v>777</v>
      </c>
      <c r="C8" s="2" t="s">
        <v>9</v>
      </c>
      <c r="D8" s="11">
        <f>SUMIF('[1]OBBE1G'!A:A,'[1]Argitaratzeko'!A8,'[1]OBBE1G'!AO:AO)</f>
        <v>2.75</v>
      </c>
      <c r="E8" s="3">
        <f>SUMIF('[1]OBBE2G'!A:A,'[1]Argitaratzeko'!A8,'[1]OBBE2G'!AO:AO)</f>
        <v>113091.91</v>
      </c>
      <c r="F8" s="11">
        <f>SUMIF('[1]OBBE3G'!A:A,'[1]Argitaratzeko'!A8,'[1]OBBE3G'!AO:AO)</f>
        <v>8.9793</v>
      </c>
      <c r="G8" s="3">
        <f>SUMIF('[1]OBBE4G'!A:A,'[1]Argitaratzeko'!A8,'[1]OBBE4G'!AO:AO)</f>
        <v>296853.27</v>
      </c>
      <c r="H8" s="11">
        <f>SUMIF('[1]OBBE5G'!A:A,'[1]Argitaratzeko'!A8,'[1]OBBE5G'!AO:AO)</f>
        <v>7.2616</v>
      </c>
      <c r="I8" s="12">
        <f t="shared" si="0"/>
      </c>
      <c r="J8" s="27">
        <f t="shared" si="1"/>
        <v>311002.7525</v>
      </c>
      <c r="K8" s="27">
        <f t="shared" si="2"/>
        <v>2665534.567311</v>
      </c>
      <c r="L8" s="13">
        <f>IF(E8+G8=0,MAX(L$6:L7)+1,0)</f>
        <v>0</v>
      </c>
    </row>
    <row r="9" spans="1:12" ht="12.75">
      <c r="A9" s="2">
        <v>4</v>
      </c>
      <c r="B9" s="2">
        <v>309</v>
      </c>
      <c r="C9" s="2" t="s">
        <v>10</v>
      </c>
      <c r="D9" s="11">
        <f>SUMIF('[1]OBBE1G'!A:A,'[1]Argitaratzeko'!A9,'[1]OBBE1G'!AO:AO)</f>
        <v>6.42</v>
      </c>
      <c r="E9" s="3">
        <f>SUMIF('[1]OBBE2G'!A:A,'[1]Argitaratzeko'!A9,'[1]OBBE2G'!AO:AO)</f>
        <v>83970.73</v>
      </c>
      <c r="F9" s="11">
        <f>SUMIF('[1]OBBE3G'!A:A,'[1]Argitaratzeko'!A9,'[1]OBBE3G'!AO:AO)</f>
        <v>9.231</v>
      </c>
      <c r="G9" s="3">
        <f>SUMIF('[1]OBBE4G'!A:A,'[1]Argitaratzeko'!A9,'[1]OBBE4G'!AO:AO)</f>
        <v>1337.35</v>
      </c>
      <c r="H9" s="11">
        <f>SUMIF('[1]OBBE5G'!A:A,'[1]Argitaratzeko'!A9,'[1]OBBE5G'!AO:AO)</f>
        <v>6.4626</v>
      </c>
      <c r="I9" s="12">
        <f t="shared" si="0"/>
      </c>
      <c r="J9" s="27">
        <f t="shared" si="1"/>
        <v>539092.0865999999</v>
      </c>
      <c r="K9" s="27">
        <f t="shared" si="2"/>
        <v>12345.07785</v>
      </c>
      <c r="L9" s="13">
        <f>IF(E9+G9=0,MAX(L$6:L8)+1,0)</f>
        <v>0</v>
      </c>
    </row>
    <row r="10" spans="1:12" ht="12.75">
      <c r="A10" s="2">
        <v>5</v>
      </c>
      <c r="B10" s="3">
        <v>1726</v>
      </c>
      <c r="C10" s="2" t="s">
        <v>11</v>
      </c>
      <c r="D10" s="11">
        <f>SUMIF('[1]OBBE1G'!A:A,'[1]Argitaratzeko'!A10,'[1]OBBE1G'!AO:AO)</f>
        <v>0.18</v>
      </c>
      <c r="E10" s="3">
        <f>SUMIF('[1]OBBE2G'!A:A,'[1]Argitaratzeko'!A10,'[1]OBBE2G'!AO:AO)</f>
        <v>173429.22999999998</v>
      </c>
      <c r="F10" s="11">
        <f>SUMIF('[1]OBBE3G'!A:A,'[1]Argitaratzeko'!A10,'[1]OBBE3G'!AO:AO)</f>
        <v>0</v>
      </c>
      <c r="G10" s="3">
        <f>SUMIF('[1]OBBE4G'!A:A,'[1]Argitaratzeko'!A10,'[1]OBBE4G'!AO:AO)</f>
        <v>0</v>
      </c>
      <c r="H10" s="11">
        <f>SUMIF('[1]OBBE5G'!A:A,'[1]Argitaratzeko'!A10,'[1]OBBE5G'!AO:AO)</f>
        <v>0.1816</v>
      </c>
      <c r="I10" s="12">
        <f t="shared" si="0"/>
      </c>
      <c r="J10" s="27">
        <f t="shared" si="1"/>
        <v>31217.261399999996</v>
      </c>
      <c r="K10" s="27">
        <f t="shared" si="2"/>
        <v>0</v>
      </c>
      <c r="L10" s="13">
        <f>IF(E10+G10=0,MAX(L$6:L9)+1,0)</f>
        <v>0</v>
      </c>
    </row>
    <row r="11" spans="1:12" ht="12.75">
      <c r="A11" s="2">
        <v>6</v>
      </c>
      <c r="B11" s="2">
        <v>374</v>
      </c>
      <c r="C11" s="2" t="s">
        <v>12</v>
      </c>
      <c r="D11" s="11">
        <f>SUMIF('[1]OBBE1G'!A:A,'[1]Argitaratzeko'!A11,'[1]OBBE1G'!AO:AO)</f>
        <v>0.39</v>
      </c>
      <c r="E11" s="3">
        <f>SUMIF('[1]OBBE2G'!A:A,'[1]Argitaratzeko'!A11,'[1]OBBE2G'!AO:AO)</f>
        <v>67885.62</v>
      </c>
      <c r="F11" s="11">
        <f>SUMIF('[1]OBBE3G'!A:A,'[1]Argitaratzeko'!A11,'[1]OBBE3G'!AO:AO)</f>
        <v>0</v>
      </c>
      <c r="G11" s="3">
        <f>SUMIF('[1]OBBE4G'!A:A,'[1]Argitaratzeko'!A11,'[1]OBBE4G'!AO:AO)</f>
        <v>0</v>
      </c>
      <c r="H11" s="11">
        <f>SUMIF('[1]OBBE5G'!A:A,'[1]Argitaratzeko'!A11,'[1]OBBE5G'!AO:AO)</f>
        <v>0.3918</v>
      </c>
      <c r="I11" s="12">
        <f t="shared" si="0"/>
      </c>
      <c r="J11" s="27">
        <f t="shared" si="1"/>
        <v>26475.391799999998</v>
      </c>
      <c r="K11" s="27">
        <f t="shared" si="2"/>
        <v>0</v>
      </c>
      <c r="L11" s="13">
        <f>IF(E11+G11=0,MAX(L$6:L10)+1,0)</f>
        <v>0</v>
      </c>
    </row>
    <row r="12" spans="1:12" ht="12.75">
      <c r="A12" s="2">
        <v>7</v>
      </c>
      <c r="B12" s="2">
        <v>427</v>
      </c>
      <c r="C12" s="2" t="s">
        <v>13</v>
      </c>
      <c r="D12" s="11">
        <f>SUMIF('[1]OBBE1G'!A:A,'[1]Argitaratzeko'!A12,'[1]OBBE1G'!AO:AO)</f>
        <v>0.19</v>
      </c>
      <c r="E12" s="3">
        <f>SUMIF('[1]OBBE2G'!A:A,'[1]Argitaratzeko'!A12,'[1]OBBE2G'!AO:AO)</f>
        <v>92483.67</v>
      </c>
      <c r="F12" s="11">
        <f>SUMIF('[1]OBBE3G'!A:A,'[1]Argitaratzeko'!A12,'[1]OBBE3G'!AO:AO)</f>
        <v>464.8414</v>
      </c>
      <c r="G12" s="3">
        <f>SUMIF('[1]OBBE4G'!A:A,'[1]Argitaratzeko'!A12,'[1]OBBE4G'!AO:AO)</f>
        <v>2756.8</v>
      </c>
      <c r="H12" s="11">
        <f>SUMIF('[1]OBBE5G'!A:A,'[1]Argitaratzeko'!A12,'[1]OBBE5G'!AO:AO)</f>
        <v>13.6382</v>
      </c>
      <c r="I12" s="12">
        <f t="shared" si="0"/>
      </c>
      <c r="J12" s="27">
        <f t="shared" si="1"/>
        <v>17571.8973</v>
      </c>
      <c r="K12" s="27">
        <f t="shared" si="2"/>
        <v>1281474.7715200002</v>
      </c>
      <c r="L12" s="13">
        <f>IF(E12+G12=0,MAX(L$6:L11)+1,0)</f>
        <v>0</v>
      </c>
    </row>
    <row r="13" spans="1:12" ht="12.75">
      <c r="A13" s="2">
        <v>8</v>
      </c>
      <c r="B13" s="2">
        <v>939</v>
      </c>
      <c r="C13" s="2" t="s">
        <v>14</v>
      </c>
      <c r="D13" s="11">
        <f>SUMIF('[1]OBBE1G'!A:A,'[1]Argitaratzeko'!A13,'[1]OBBE1G'!AO:AO)</f>
        <v>8.05</v>
      </c>
      <c r="E13" s="3">
        <f>SUMIF('[1]OBBE2G'!A:A,'[1]Argitaratzeko'!A13,'[1]OBBE2G'!AO:AO)</f>
        <v>331058.54</v>
      </c>
      <c r="F13" s="11">
        <f>SUMIF('[1]OBBE3G'!A:A,'[1]Argitaratzeko'!A13,'[1]OBBE3G'!AO:AO)</f>
        <v>0</v>
      </c>
      <c r="G13" s="3">
        <f>SUMIF('[1]OBBE4G'!A:A,'[1]Argitaratzeko'!A13,'[1]OBBE4G'!AO:AO)</f>
        <v>0</v>
      </c>
      <c r="H13" s="11">
        <f>SUMIF('[1]OBBE5G'!A:A,'[1]Argitaratzeko'!A13,'[1]OBBE5G'!AO:AO)</f>
        <v>8.0463</v>
      </c>
      <c r="I13" s="12">
        <f t="shared" si="0"/>
      </c>
      <c r="J13" s="27">
        <f t="shared" si="1"/>
        <v>2665021.247</v>
      </c>
      <c r="K13" s="27">
        <f t="shared" si="2"/>
        <v>0</v>
      </c>
      <c r="L13" s="13">
        <f>IF(E13+G13=0,MAX(L$6:L12)+1,0)</f>
        <v>0</v>
      </c>
    </row>
    <row r="14" spans="1:12" ht="12.75">
      <c r="A14" s="2">
        <v>9</v>
      </c>
      <c r="B14" s="3">
        <v>14618</v>
      </c>
      <c r="C14" s="2" t="s">
        <v>107</v>
      </c>
      <c r="D14" s="11">
        <f>SUMIF('[1]OBBE1G'!A:A,'[1]Argitaratzeko'!A14,'[1]OBBE1G'!AO:AO)</f>
        <v>2.58</v>
      </c>
      <c r="E14" s="3">
        <f>SUMIF('[1]OBBE2G'!A:A,'[1]Argitaratzeko'!A14,'[1]OBBE2G'!AO:AO)</f>
        <v>3204451.63</v>
      </c>
      <c r="F14" s="11">
        <f>SUMIF('[1]OBBE3G'!A:A,'[1]Argitaratzeko'!A14,'[1]OBBE3G'!AO:AO)</f>
        <v>0</v>
      </c>
      <c r="G14" s="3">
        <f>SUMIF('[1]OBBE4G'!A:A,'[1]Argitaratzeko'!A14,'[1]OBBE4G'!AO:AO)</f>
        <v>280</v>
      </c>
      <c r="H14" s="11">
        <f>SUMIF('[1]OBBE5G'!A:A,'[1]Argitaratzeko'!A14,'[1]OBBE5G'!AO:AO)</f>
        <v>2.5804</v>
      </c>
      <c r="I14" s="12">
        <f t="shared" si="0"/>
      </c>
      <c r="J14" s="27">
        <f t="shared" si="1"/>
        <v>8267485.2054</v>
      </c>
      <c r="K14" s="27">
        <f t="shared" si="2"/>
        <v>0</v>
      </c>
      <c r="L14" s="13">
        <f>IF(E14+G14=0,MAX(L$6:L13)+1,0)</f>
        <v>0</v>
      </c>
    </row>
    <row r="15" spans="1:12" ht="12.75">
      <c r="A15" s="2">
        <v>10</v>
      </c>
      <c r="B15" s="3">
        <v>2034</v>
      </c>
      <c r="C15" s="2" t="s">
        <v>108</v>
      </c>
      <c r="D15" s="11">
        <f>SUMIF('[1]OBBE1G'!A:A,'[1]Argitaratzeko'!A15,'[1]OBBE1G'!AO:AO)</f>
        <v>16.64</v>
      </c>
      <c r="E15" s="3">
        <f>SUMIF('[1]OBBE2G'!A:A,'[1]Argitaratzeko'!A15,'[1]OBBE2G'!AO:AO)</f>
        <v>203668.74</v>
      </c>
      <c r="F15" s="11">
        <f>SUMIF('[1]OBBE3G'!A:A,'[1]Argitaratzeko'!A15,'[1]OBBE3G'!AO:AO)</f>
        <v>13.9811</v>
      </c>
      <c r="G15" s="3">
        <f>SUMIF('[1]OBBE4G'!A:A,'[1]Argitaratzeko'!A15,'[1]OBBE4G'!AO:AO)</f>
        <v>12404.67</v>
      </c>
      <c r="H15" s="11">
        <f>SUMIF('[1]OBBE5G'!A:A,'[1]Argitaratzeko'!A15,'[1]OBBE5G'!AO:AO)</f>
        <v>16.4891</v>
      </c>
      <c r="I15" s="12">
        <f t="shared" si="0"/>
      </c>
      <c r="J15" s="27">
        <f t="shared" si="1"/>
        <v>3389047.8336</v>
      </c>
      <c r="K15" s="27">
        <f t="shared" si="2"/>
        <v>173430.931737</v>
      </c>
      <c r="L15" s="13">
        <f>IF(E15+G15=0,MAX(L$6:L14)+1,0)</f>
        <v>0</v>
      </c>
    </row>
    <row r="16" spans="1:12" ht="12.75">
      <c r="A16" s="2">
        <v>11</v>
      </c>
      <c r="B16" s="3">
        <v>2136</v>
      </c>
      <c r="C16" s="2" t="s">
        <v>109</v>
      </c>
      <c r="D16" s="11">
        <f>SUMIF('[1]OBBE1G'!A:A,'[1]Argitaratzeko'!A16,'[1]OBBE1G'!AO:AO)</f>
        <v>2.55</v>
      </c>
      <c r="E16" s="3">
        <f>SUMIF('[1]OBBE2G'!A:A,'[1]Argitaratzeko'!A16,'[1]OBBE2G'!AO:AO)</f>
        <v>412070.85</v>
      </c>
      <c r="F16" s="11">
        <f>SUMIF('[1]OBBE3G'!A:A,'[1]Argitaratzeko'!A16,'[1]OBBE3G'!AO:AO)</f>
        <v>230.0118</v>
      </c>
      <c r="G16" s="3">
        <f>SUMIF('[1]OBBE4G'!A:A,'[1]Argitaratzeko'!A16,'[1]OBBE4G'!AO:AO)</f>
        <v>1369.58</v>
      </c>
      <c r="H16" s="11">
        <f>SUMIF('[1]OBBE5G'!A:A,'[1]Argitaratzeko'!A16,'[1]OBBE5G'!AO:AO)</f>
        <v>3.2999</v>
      </c>
      <c r="I16" s="12">
        <f t="shared" si="0"/>
      </c>
      <c r="J16" s="27">
        <f t="shared" si="1"/>
        <v>1050780.6675</v>
      </c>
      <c r="K16" s="27">
        <f t="shared" si="2"/>
        <v>315019.561044</v>
      </c>
      <c r="L16" s="13">
        <f>IF(E16+G16=0,MAX(L$6:L15)+1,0)</f>
        <v>0</v>
      </c>
    </row>
    <row r="17" spans="1:12" ht="12.75">
      <c r="A17" s="2">
        <v>12</v>
      </c>
      <c r="B17" s="2">
        <v>205</v>
      </c>
      <c r="C17" s="2" t="s">
        <v>18</v>
      </c>
      <c r="D17" s="11">
        <f>SUMIF('[1]OBBE1G'!A:A,'[1]Argitaratzeko'!A17,'[1]OBBE1G'!AO:AO)</f>
        <v>19.39</v>
      </c>
      <c r="E17" s="3">
        <f>SUMIF('[1]OBBE2G'!A:A,'[1]Argitaratzeko'!A17,'[1]OBBE2G'!AO:AO)</f>
        <v>39249.56</v>
      </c>
      <c r="F17" s="11">
        <f>SUMIF('[1]OBBE3G'!A:A,'[1]Argitaratzeko'!A17,'[1]OBBE3G'!AO:AO)</f>
        <v>40.1681</v>
      </c>
      <c r="G17" s="3">
        <f>SUMIF('[1]OBBE4G'!A:A,'[1]Argitaratzeko'!A17,'[1]OBBE4G'!AO:AO)</f>
        <v>14980.43</v>
      </c>
      <c r="H17" s="11">
        <f>SUMIF('[1]OBBE5G'!A:A,'[1]Argitaratzeko'!A17,'[1]OBBE5G'!AO:AO)</f>
        <v>25.131</v>
      </c>
      <c r="I17" s="12">
        <f t="shared" si="0"/>
      </c>
      <c r="J17" s="27">
        <f t="shared" si="1"/>
        <v>761048.9684</v>
      </c>
      <c r="K17" s="27">
        <f t="shared" si="2"/>
        <v>601735.4102830001</v>
      </c>
      <c r="L17" s="13">
        <f>IF(E17+G17=0,MAX(L$6:L16)+1,0)</f>
        <v>0</v>
      </c>
    </row>
    <row r="18" spans="1:12" ht="12.75">
      <c r="A18" s="2">
        <v>13</v>
      </c>
      <c r="B18" s="3">
        <v>6987</v>
      </c>
      <c r="C18" s="2" t="s">
        <v>19</v>
      </c>
      <c r="D18" s="11">
        <f>SUMIF('[1]OBBE1G'!A:A,'[1]Argitaratzeko'!A18,'[1]OBBE1G'!AO:AO)</f>
        <v>2.7</v>
      </c>
      <c r="E18" s="3">
        <f>SUMIF('[1]OBBE2G'!A:A,'[1]Argitaratzeko'!A18,'[1]OBBE2G'!AO:AO)</f>
        <v>2128421.54</v>
      </c>
      <c r="F18" s="11">
        <f>SUMIF('[1]OBBE3G'!A:A,'[1]Argitaratzeko'!A18,'[1]OBBE3G'!AO:AO)</f>
        <v>0.626</v>
      </c>
      <c r="G18" s="3">
        <f>SUMIF('[1]OBBE4G'!A:A,'[1]Argitaratzeko'!A18,'[1]OBBE4G'!AO:AO)</f>
        <v>136298.09</v>
      </c>
      <c r="H18" s="11">
        <f>SUMIF('[1]OBBE5G'!A:A,'[1]Argitaratzeko'!A18,'[1]OBBE5G'!AO:AO)</f>
        <v>2.5732</v>
      </c>
      <c r="I18" s="12">
        <f t="shared" si="0"/>
      </c>
      <c r="J18" s="27">
        <f t="shared" si="1"/>
        <v>5746738.158000001</v>
      </c>
      <c r="K18" s="27">
        <f t="shared" si="2"/>
        <v>85322.60433999999</v>
      </c>
      <c r="L18" s="13">
        <f>IF(E18+G18=0,MAX(L$6:L17)+1,0)</f>
        <v>0</v>
      </c>
    </row>
    <row r="19" spans="1:12" ht="12.75">
      <c r="A19" s="2">
        <v>14</v>
      </c>
      <c r="B19" s="3">
        <v>1533</v>
      </c>
      <c r="C19" s="2" t="s">
        <v>20</v>
      </c>
      <c r="D19" s="11">
        <f>SUMIF('[1]OBBE1G'!A:A,'[1]Argitaratzeko'!A19,'[1]OBBE1G'!AO:AO)</f>
        <v>4.31</v>
      </c>
      <c r="E19" s="3">
        <f>SUMIF('[1]OBBE2G'!A:A,'[1]Argitaratzeko'!A19,'[1]OBBE2G'!AO:AO)</f>
        <v>520950.09</v>
      </c>
      <c r="F19" s="11">
        <f>SUMIF('[1]OBBE3G'!A:A,'[1]Argitaratzeko'!A19,'[1]OBBE3G'!AO:AO)</f>
        <v>1.4569</v>
      </c>
      <c r="G19" s="3">
        <f>SUMIF('[1]OBBE4G'!A:A,'[1]Argitaratzeko'!A19,'[1]OBBE4G'!AO:AO)</f>
        <v>26371.73</v>
      </c>
      <c r="H19" s="11">
        <f>SUMIF('[1]OBBE5G'!A:A,'[1]Argitaratzeko'!A19,'[1]OBBE5G'!AO:AO)</f>
        <v>4.171</v>
      </c>
      <c r="I19" s="12">
        <f t="shared" si="0"/>
      </c>
      <c r="J19" s="27">
        <f t="shared" si="1"/>
        <v>2245294.8879</v>
      </c>
      <c r="K19" s="27">
        <f t="shared" si="2"/>
        <v>38420.973437</v>
      </c>
      <c r="L19" s="13">
        <f>IF(E19+G19=0,MAX(L$6:L18)+1,0)</f>
        <v>0</v>
      </c>
    </row>
    <row r="20" spans="1:12" ht="12.75">
      <c r="A20" s="2">
        <v>15</v>
      </c>
      <c r="B20" s="3">
        <v>1669</v>
      </c>
      <c r="C20" s="2" t="s">
        <v>21</v>
      </c>
      <c r="D20" s="11">
        <f>SUMIF('[1]OBBE1G'!A:A,'[1]Argitaratzeko'!A20,'[1]OBBE1G'!AO:AO)</f>
        <v>0.23</v>
      </c>
      <c r="E20" s="3">
        <f>SUMIF('[1]OBBE2G'!A:A,'[1]Argitaratzeko'!A20,'[1]OBBE2G'!AO:AO)</f>
        <v>226489</v>
      </c>
      <c r="F20" s="11">
        <f>SUMIF('[1]OBBE3G'!A:A,'[1]Argitaratzeko'!A20,'[1]OBBE3G'!AO:AO)</f>
        <v>0</v>
      </c>
      <c r="G20" s="3">
        <f>SUMIF('[1]OBBE4G'!A:A,'[1]Argitaratzeko'!A20,'[1]OBBE4G'!AO:AO)</f>
        <v>23066.73</v>
      </c>
      <c r="H20" s="11">
        <f>SUMIF('[1]OBBE5G'!A:A,'[1]Argitaratzeko'!A20,'[1]OBBE5G'!AO:AO)</f>
        <v>0.2091</v>
      </c>
      <c r="I20" s="12">
        <f t="shared" si="0"/>
      </c>
      <c r="J20" s="27">
        <f t="shared" si="1"/>
        <v>52092.47</v>
      </c>
      <c r="K20" s="27">
        <f t="shared" si="2"/>
        <v>0</v>
      </c>
      <c r="L20" s="13">
        <f>IF(E20+G20=0,MAX(L$6:L19)+1,0)</f>
        <v>0</v>
      </c>
    </row>
    <row r="21" spans="1:12" ht="12.75">
      <c r="A21" s="2">
        <v>16</v>
      </c>
      <c r="B21" s="3">
        <v>2081</v>
      </c>
      <c r="C21" s="2" t="s">
        <v>22</v>
      </c>
      <c r="D21" s="11">
        <f>SUMIF('[1]OBBE1G'!A:A,'[1]Argitaratzeko'!A21,'[1]OBBE1G'!AO:AO)</f>
        <v>1.56</v>
      </c>
      <c r="E21" s="3">
        <f>SUMIF('[1]OBBE2G'!A:A,'[1]Argitaratzeko'!A21,'[1]OBBE2G'!AO:AO)</f>
        <v>450917.4</v>
      </c>
      <c r="F21" s="11">
        <f>SUMIF('[1]OBBE3G'!A:A,'[1]Argitaratzeko'!A21,'[1]OBBE3G'!AO:AO)</f>
        <v>69.9248</v>
      </c>
      <c r="G21" s="3">
        <f>SUMIF('[1]OBBE4G'!A:A,'[1]Argitaratzeko'!A21,'[1]OBBE4G'!AO:AO)</f>
        <v>4093.52</v>
      </c>
      <c r="H21" s="11">
        <f>SUMIF('[1]OBBE5G'!A:A,'[1]Argitaratzeko'!A21,'[1]OBBE5G'!AO:AO)</f>
        <v>2.1716</v>
      </c>
      <c r="I21" s="12">
        <f t="shared" si="0"/>
      </c>
      <c r="J21" s="27">
        <f t="shared" si="1"/>
        <v>703431.1440000001</v>
      </c>
      <c r="K21" s="27">
        <f t="shared" si="2"/>
        <v>286238.567296</v>
      </c>
      <c r="L21" s="13">
        <f>IF(E21+G21=0,MAX(L$6:L20)+1,0)</f>
        <v>0</v>
      </c>
    </row>
    <row r="22" spans="1:12" ht="12.75">
      <c r="A22" s="2">
        <v>17</v>
      </c>
      <c r="B22" s="3">
        <v>11609</v>
      </c>
      <c r="C22" s="2" t="s">
        <v>23</v>
      </c>
      <c r="D22" s="11">
        <f>SUMIF('[1]OBBE1G'!A:A,'[1]Argitaratzeko'!A22,'[1]OBBE1G'!AO:AO)</f>
        <v>0.07</v>
      </c>
      <c r="E22" s="3">
        <f>SUMIF('[1]OBBE2G'!A:A,'[1]Argitaratzeko'!A22,'[1]OBBE2G'!AO:AO)</f>
        <v>1929028.89</v>
      </c>
      <c r="F22" s="11">
        <f>SUMIF('[1]OBBE3G'!A:A,'[1]Argitaratzeko'!A22,'[1]OBBE3G'!AO:AO)</f>
        <v>0</v>
      </c>
      <c r="G22" s="3">
        <f>SUMIF('[1]OBBE4G'!A:A,'[1]Argitaratzeko'!A22,'[1]OBBE4G'!AO:AO)</f>
        <v>0</v>
      </c>
      <c r="H22" s="11">
        <f>SUMIF('[1]OBBE5G'!A:A,'[1]Argitaratzeko'!A22,'[1]OBBE5G'!AO:AO)</f>
        <v>0.0738</v>
      </c>
      <c r="I22" s="12">
        <f t="shared" si="0"/>
      </c>
      <c r="J22" s="27">
        <f t="shared" si="1"/>
        <v>135032.0223</v>
      </c>
      <c r="K22" s="27">
        <f t="shared" si="2"/>
        <v>0</v>
      </c>
      <c r="L22" s="13">
        <f>IF(E22+G22=0,MAX(L$6:L21)+1,0)</f>
        <v>0</v>
      </c>
    </row>
    <row r="23" spans="1:12" ht="12.75">
      <c r="A23" s="2">
        <v>18</v>
      </c>
      <c r="B23" s="3">
        <v>14786</v>
      </c>
      <c r="C23" s="2" t="s">
        <v>24</v>
      </c>
      <c r="D23" s="11">
        <f>SUMIF('[1]OBBE1G'!A:A,'[1]Argitaratzeko'!A23,'[1]OBBE1G'!AO:AO)</f>
        <v>4.91</v>
      </c>
      <c r="E23" s="3">
        <f>SUMIF('[1]OBBE2G'!A:A,'[1]Argitaratzeko'!A23,'[1]OBBE2G'!AO:AO)</f>
        <v>3040091.25</v>
      </c>
      <c r="F23" s="11">
        <f>SUMIF('[1]OBBE3G'!A:A,'[1]Argitaratzeko'!A23,'[1]OBBE3G'!AO:AO)</f>
        <v>0.4215</v>
      </c>
      <c r="G23" s="3">
        <f>SUMIF('[1]OBBE4G'!A:A,'[1]Argitaratzeko'!A23,'[1]OBBE4G'!AO:AO)</f>
        <v>233489.97</v>
      </c>
      <c r="H23" s="11">
        <f>SUMIF('[1]OBBE5G'!A:A,'[1]Argitaratzeko'!A23,'[1]OBBE5G'!AO:AO)</f>
        <v>4.5917</v>
      </c>
      <c r="I23" s="12">
        <f t="shared" si="0"/>
      </c>
      <c r="J23" s="27">
        <f t="shared" si="1"/>
        <v>14926848.0375</v>
      </c>
      <c r="K23" s="27">
        <f t="shared" si="2"/>
        <v>98416.022355</v>
      </c>
      <c r="L23" s="13">
        <f>IF(E23+G23=0,MAX(L$6:L22)+1,0)</f>
        <v>0</v>
      </c>
    </row>
    <row r="24" spans="1:12" ht="12.75">
      <c r="A24" s="2">
        <v>19</v>
      </c>
      <c r="B24" s="3">
        <v>13881</v>
      </c>
      <c r="C24" s="2" t="s">
        <v>25</v>
      </c>
      <c r="D24" s="11">
        <f>SUMIF('[1]OBBE1G'!A:A,'[1]Argitaratzeko'!A24,'[1]OBBE1G'!AO:AO)</f>
        <v>3.69</v>
      </c>
      <c r="E24" s="3">
        <f>SUMIF('[1]OBBE2G'!A:A,'[1]Argitaratzeko'!A24,'[1]OBBE2G'!AO:AO)</f>
        <v>2501422.11</v>
      </c>
      <c r="F24" s="11">
        <f>SUMIF('[1]OBBE3G'!A:A,'[1]Argitaratzeko'!A24,'[1]OBBE3G'!AO:AO)</f>
        <v>1.3931</v>
      </c>
      <c r="G24" s="3">
        <f>SUMIF('[1]OBBE4G'!A:A,'[1]Argitaratzeko'!A24,'[1]OBBE4G'!AO:AO)</f>
        <v>537651.53</v>
      </c>
      <c r="H24" s="11">
        <f>SUMIF('[1]OBBE5G'!A:A,'[1]Argitaratzeko'!A24,'[1]OBBE5G'!AO:AO)</f>
        <v>3.2876</v>
      </c>
      <c r="I24" s="12">
        <f t="shared" si="0"/>
      </c>
      <c r="J24" s="27">
        <f t="shared" si="1"/>
        <v>9230247.5859</v>
      </c>
      <c r="K24" s="27">
        <f t="shared" si="2"/>
        <v>749002.346443</v>
      </c>
      <c r="L24" s="13">
        <f>IF(E24+G24=0,MAX(L$6:L23)+1,0)</f>
        <v>0</v>
      </c>
    </row>
    <row r="25" spans="1:12" ht="12.75">
      <c r="A25" s="2">
        <v>20</v>
      </c>
      <c r="B25" s="2">
        <v>151</v>
      </c>
      <c r="C25" s="2" t="s">
        <v>26</v>
      </c>
      <c r="D25" s="11">
        <f>SUMIF('[1]OBBE1G'!A:A,'[1]Argitaratzeko'!A25,'[1]OBBE1G'!AO:AO)</f>
        <v>1.66</v>
      </c>
      <c r="E25" s="3">
        <f>SUMIF('[1]OBBE2G'!A:A,'[1]Argitaratzeko'!A25,'[1]OBBE2G'!AO:AO)</f>
        <v>23592.92</v>
      </c>
      <c r="F25" s="11">
        <f>SUMIF('[1]OBBE3G'!A:A,'[1]Argitaratzeko'!A25,'[1]OBBE3G'!AO:AO)</f>
        <v>20.5025</v>
      </c>
      <c r="G25" s="3">
        <f>SUMIF('[1]OBBE4G'!A:A,'[1]Argitaratzeko'!A25,'[1]OBBE4G'!AO:AO)</f>
        <v>9506.64</v>
      </c>
      <c r="H25" s="11">
        <f>SUMIF('[1]OBBE5G'!A:A,'[1]Argitaratzeko'!A25,'[1]OBBE5G'!AO:AO)</f>
        <v>7.0698</v>
      </c>
      <c r="I25" s="12">
        <f t="shared" si="0"/>
      </c>
      <c r="J25" s="27">
        <f t="shared" si="1"/>
        <v>39164.2472</v>
      </c>
      <c r="K25" s="27">
        <f t="shared" si="2"/>
        <v>194909.8866</v>
      </c>
      <c r="L25" s="13">
        <f>IF(E25+G25=0,MAX(L$6:L24)+1,0)</f>
        <v>0</v>
      </c>
    </row>
    <row r="26" spans="1:12" ht="12.75">
      <c r="A26" s="2">
        <v>21</v>
      </c>
      <c r="B26" s="2">
        <v>239</v>
      </c>
      <c r="C26" s="2" t="s">
        <v>27</v>
      </c>
      <c r="D26" s="11">
        <f>SUMIF('[1]OBBE1G'!A:A,'[1]Argitaratzeko'!A26,'[1]OBBE1G'!AO:AO)</f>
        <v>5.21</v>
      </c>
      <c r="E26" s="3">
        <f>SUMIF('[1]OBBE2G'!A:A,'[1]Argitaratzeko'!A26,'[1]OBBE2G'!AO:AO)</f>
        <v>104943.3</v>
      </c>
      <c r="F26" s="11">
        <f>SUMIF('[1]OBBE3G'!A:A,'[1]Argitaratzeko'!A26,'[1]OBBE3G'!AO:AO)</f>
        <v>56.6987</v>
      </c>
      <c r="G26" s="3">
        <f>SUMIF('[1]OBBE4G'!A:A,'[1]Argitaratzeko'!A26,'[1]OBBE4G'!AO:AO)</f>
        <v>861.87</v>
      </c>
      <c r="H26" s="11">
        <f>SUMIF('[1]OBBE5G'!A:A,'[1]Argitaratzeko'!A26,'[1]OBBE5G'!AO:AO)</f>
        <v>5.6253</v>
      </c>
      <c r="I26" s="12">
        <f t="shared" si="0"/>
      </c>
      <c r="J26" s="27">
        <f t="shared" si="1"/>
        <v>546754.593</v>
      </c>
      <c r="K26" s="27">
        <f t="shared" si="2"/>
        <v>48866.908569</v>
      </c>
      <c r="L26" s="13">
        <f>IF(E26+G26=0,MAX(L$6:L25)+1,0)</f>
        <v>0</v>
      </c>
    </row>
    <row r="27" spans="1:12" ht="12.75">
      <c r="A27" s="2">
        <v>22</v>
      </c>
      <c r="B27" s="3">
        <v>1081</v>
      </c>
      <c r="C27" s="2" t="s">
        <v>28</v>
      </c>
      <c r="D27" s="11">
        <f>SUMIF('[1]OBBE1G'!A:A,'[1]Argitaratzeko'!A27,'[1]OBBE1G'!AO:AO)</f>
        <v>11.42</v>
      </c>
      <c r="E27" s="3">
        <f>SUMIF('[1]OBBE2G'!A:A,'[1]Argitaratzeko'!A27,'[1]OBBE2G'!AO:AO)</f>
        <v>186393.43</v>
      </c>
      <c r="F27" s="11">
        <f>SUMIF('[1]OBBE3G'!A:A,'[1]Argitaratzeko'!A27,'[1]OBBE3G'!AO:AO)</f>
        <v>0.1297</v>
      </c>
      <c r="G27" s="3">
        <f>SUMIF('[1]OBBE4G'!A:A,'[1]Argitaratzeko'!A27,'[1]OBBE4G'!AO:AO)</f>
        <v>1758.18</v>
      </c>
      <c r="H27" s="11">
        <f>SUMIF('[1]OBBE5G'!A:A,'[1]Argitaratzeko'!A27,'[1]OBBE5G'!AO:AO)</f>
        <v>11.3124</v>
      </c>
      <c r="I27" s="12">
        <f t="shared" si="0"/>
      </c>
      <c r="J27" s="27">
        <f t="shared" si="1"/>
        <v>2128612.9706</v>
      </c>
      <c r="K27" s="27">
        <f t="shared" si="2"/>
        <v>228.03594600000002</v>
      </c>
      <c r="L27" s="13">
        <f>IF(E27+G27=0,MAX(L$6:L26)+1,0)</f>
        <v>0</v>
      </c>
    </row>
    <row r="28" spans="1:12" ht="12.75">
      <c r="A28" s="2">
        <v>23</v>
      </c>
      <c r="B28" s="2">
        <v>602</v>
      </c>
      <c r="C28" s="2" t="s">
        <v>29</v>
      </c>
      <c r="D28" s="11">
        <f>SUMIF('[1]OBBE1G'!A:A,'[1]Argitaratzeko'!A28,'[1]OBBE1G'!AO:AO)</f>
        <v>4.88</v>
      </c>
      <c r="E28" s="3">
        <f>SUMIF('[1]OBBE2G'!A:A,'[1]Argitaratzeko'!A28,'[1]OBBE2G'!AO:AO)</f>
        <v>143675.33000000002</v>
      </c>
      <c r="F28" s="11">
        <f>SUMIF('[1]OBBE3G'!A:A,'[1]Argitaratzeko'!A28,'[1]OBBE3G'!AO:AO)</f>
        <v>125.7912</v>
      </c>
      <c r="G28" s="3">
        <f>SUMIF('[1]OBBE4G'!A:A,'[1]Argitaratzeko'!A28,'[1]OBBE4G'!AO:AO)</f>
        <v>1086.53</v>
      </c>
      <c r="H28" s="11">
        <f>SUMIF('[1]OBBE5G'!A:A,'[1]Argitaratzeko'!A28,'[1]OBBE5G'!AO:AO)</f>
        <v>5.7872</v>
      </c>
      <c r="I28" s="12">
        <f t="shared" si="0"/>
      </c>
      <c r="J28" s="27">
        <f t="shared" si="1"/>
        <v>701135.6104000001</v>
      </c>
      <c r="K28" s="27">
        <f t="shared" si="2"/>
        <v>136675.912536</v>
      </c>
      <c r="L28" s="13">
        <f>IF(E28+G28=0,MAX(L$6:L27)+1,0)</f>
        <v>0</v>
      </c>
    </row>
    <row r="29" spans="1:12" ht="12.75">
      <c r="A29" s="2">
        <v>24</v>
      </c>
      <c r="B29" s="2">
        <v>508</v>
      </c>
      <c r="C29" s="2" t="s">
        <v>110</v>
      </c>
      <c r="D29" s="11">
        <f>SUMIF('[1]OBBE1G'!A:A,'[1]Argitaratzeko'!A29,'[1]OBBE1G'!AO:AO)</f>
        <v>0.57</v>
      </c>
      <c r="E29" s="3">
        <f>SUMIF('[1]OBBE2G'!A:A,'[1]Argitaratzeko'!A29,'[1]OBBE2G'!AO:AO)</f>
        <v>101043.02</v>
      </c>
      <c r="F29" s="11">
        <f>SUMIF('[1]OBBE3G'!A:A,'[1]Argitaratzeko'!A29,'[1]OBBE3G'!AO:AO)</f>
        <v>2.6608</v>
      </c>
      <c r="G29" s="3">
        <f>SUMIF('[1]OBBE4G'!A:A,'[1]Argitaratzeko'!A29,'[1]OBBE4G'!AO:AO)</f>
        <v>13835.45</v>
      </c>
      <c r="H29" s="11">
        <f>SUMIF('[1]OBBE5G'!A:A,'[1]Argitaratzeko'!A29,'[1]OBBE5G'!AO:AO)</f>
        <v>0.8244</v>
      </c>
      <c r="I29" s="12">
        <f t="shared" si="0"/>
      </c>
      <c r="J29" s="27">
        <f t="shared" si="1"/>
        <v>57594.5214</v>
      </c>
      <c r="K29" s="27">
        <f t="shared" si="2"/>
        <v>36813.36536</v>
      </c>
      <c r="L29" s="13">
        <f>IF(E29+G29=0,MAX(L$6:L28)+1,0)</f>
        <v>0</v>
      </c>
    </row>
    <row r="30" spans="1:12" ht="12.75">
      <c r="A30" s="2">
        <v>25</v>
      </c>
      <c r="B30" s="3">
        <v>1519</v>
      </c>
      <c r="C30" s="2" t="s">
        <v>31</v>
      </c>
      <c r="D30" s="11">
        <f>SUMIF('[1]OBBE1G'!A:A,'[1]Argitaratzeko'!A30,'[1]OBBE1G'!AO:AO)</f>
        <v>2.01</v>
      </c>
      <c r="E30" s="3">
        <f>SUMIF('[1]OBBE2G'!A:A,'[1]Argitaratzeko'!A30,'[1]OBBE2G'!AO:AO)</f>
        <v>608169.46</v>
      </c>
      <c r="F30" s="11">
        <f>SUMIF('[1]OBBE3G'!A:A,'[1]Argitaratzeko'!A30,'[1]OBBE3G'!AO:AO)</f>
        <v>13.5777</v>
      </c>
      <c r="G30" s="3">
        <f>SUMIF('[1]OBBE4G'!A:A,'[1]Argitaratzeko'!A30,'[1]OBBE4G'!AO:AO)</f>
        <v>7537.68</v>
      </c>
      <c r="H30" s="11">
        <f>SUMIF('[1]OBBE5G'!A:A,'[1]Argitaratzeko'!A30,'[1]OBBE5G'!AO:AO)</f>
        <v>2.1478</v>
      </c>
      <c r="I30" s="12">
        <f t="shared" si="0"/>
      </c>
      <c r="J30" s="27">
        <f t="shared" si="1"/>
        <v>1222420.6145999997</v>
      </c>
      <c r="K30" s="27">
        <f t="shared" si="2"/>
        <v>102344.357736</v>
      </c>
      <c r="L30" s="13">
        <f>IF(E30+G30=0,MAX(L$6:L29)+1,0)</f>
        <v>0</v>
      </c>
    </row>
    <row r="31" spans="1:12" ht="12.75">
      <c r="A31" s="2">
        <v>26</v>
      </c>
      <c r="B31" s="2">
        <v>252</v>
      </c>
      <c r="C31" s="2" t="s">
        <v>32</v>
      </c>
      <c r="D31" s="11">
        <f>SUMIF('[1]OBBE1G'!A:A,'[1]Argitaratzeko'!A31,'[1]OBBE1G'!AO:AO)</f>
        <v>4.15</v>
      </c>
      <c r="E31" s="3">
        <f>SUMIF('[1]OBBE2G'!A:A,'[1]Argitaratzeko'!A31,'[1]OBBE2G'!AO:AO)</f>
        <v>185995.4</v>
      </c>
      <c r="F31" s="11">
        <f>SUMIF('[1]OBBE3G'!A:A,'[1]Argitaratzeko'!A31,'[1]OBBE3G'!AO:AO)</f>
        <v>152.674</v>
      </c>
      <c r="G31" s="3">
        <f>SUMIF('[1]OBBE4G'!A:A,'[1]Argitaratzeko'!A31,'[1]OBBE4G'!AO:AO)</f>
        <v>34544.18</v>
      </c>
      <c r="H31" s="11">
        <f>SUMIF('[1]OBBE5G'!A:A,'[1]Argitaratzeko'!A31,'[1]OBBE5G'!AO:AO)</f>
        <v>27.4177</v>
      </c>
      <c r="I31" s="12">
        <f t="shared" si="0"/>
      </c>
      <c r="J31" s="27">
        <f t="shared" si="1"/>
        <v>771880.91</v>
      </c>
      <c r="K31" s="27">
        <f t="shared" si="2"/>
        <v>5273998.137320001</v>
      </c>
      <c r="L31" s="13">
        <f>IF(E31+G31=0,MAX(L$6:L30)+1,0)</f>
        <v>0</v>
      </c>
    </row>
    <row r="32" spans="1:12" ht="12.75">
      <c r="A32" s="2">
        <v>27</v>
      </c>
      <c r="B32" s="3">
        <v>3725</v>
      </c>
      <c r="C32" s="2" t="s">
        <v>33</v>
      </c>
      <c r="D32" s="11">
        <f>SUMIF('[1]OBBE1G'!A:A,'[1]Argitaratzeko'!A32,'[1]OBBE1G'!AO:AO)</f>
        <v>1.73</v>
      </c>
      <c r="E32" s="3">
        <f>SUMIF('[1]OBBE2G'!A:A,'[1]Argitaratzeko'!A32,'[1]OBBE2G'!AO:AO)</f>
        <v>825511.65</v>
      </c>
      <c r="F32" s="11">
        <f>SUMIF('[1]OBBE3G'!A:A,'[1]Argitaratzeko'!A32,'[1]OBBE3G'!AO:AO)</f>
        <v>328.6629</v>
      </c>
      <c r="G32" s="3">
        <f>SUMIF('[1]OBBE4G'!A:A,'[1]Argitaratzeko'!A32,'[1]OBBE4G'!AO:AO)</f>
        <v>2409.28</v>
      </c>
      <c r="H32" s="11">
        <f>SUMIF('[1]OBBE5G'!A:A,'[1]Argitaratzeko'!A32,'[1]OBBE5G'!AO:AO)</f>
        <v>2.6814</v>
      </c>
      <c r="I32" s="12">
        <f t="shared" si="0"/>
      </c>
      <c r="J32" s="27">
        <f t="shared" si="1"/>
        <v>1428135.1545</v>
      </c>
      <c r="K32" s="27">
        <f t="shared" si="2"/>
        <v>791840.9517120001</v>
      </c>
      <c r="L32" s="13">
        <f>IF(E32+G32=0,MAX(L$6:L31)+1,0)</f>
        <v>0</v>
      </c>
    </row>
    <row r="33" spans="1:12" ht="12.75">
      <c r="A33" s="2">
        <v>28</v>
      </c>
      <c r="B33" s="3">
        <v>2976</v>
      </c>
      <c r="C33" s="2" t="s">
        <v>34</v>
      </c>
      <c r="D33" s="11">
        <f>SUMIF('[1]OBBE1G'!A:A,'[1]Argitaratzeko'!A33,'[1]OBBE1G'!AO:AO)</f>
        <v>2.96</v>
      </c>
      <c r="E33" s="3">
        <f>SUMIF('[1]OBBE2G'!A:A,'[1]Argitaratzeko'!A33,'[1]OBBE2G'!AO:AO)</f>
        <v>39848.54</v>
      </c>
      <c r="F33" s="11">
        <f>SUMIF('[1]OBBE3G'!A:A,'[1]Argitaratzeko'!A33,'[1]OBBE3G'!AO:AO)</f>
        <v>27.7641</v>
      </c>
      <c r="G33" s="3">
        <f>SUMIF('[1]OBBE4G'!A:A,'[1]Argitaratzeko'!A33,'[1]OBBE4G'!AO:AO)</f>
        <v>163384.5</v>
      </c>
      <c r="H33" s="11">
        <f>SUMIF('[1]OBBE5G'!A:A,'[1]Argitaratzeko'!A33,'[1]OBBE5G'!AO:AO)</f>
        <v>22.9002</v>
      </c>
      <c r="I33" s="12">
        <f t="shared" si="0"/>
      </c>
      <c r="J33" s="27">
        <f t="shared" si="1"/>
        <v>117951.6784</v>
      </c>
      <c r="K33" s="27">
        <f t="shared" si="2"/>
        <v>4536223.59645</v>
      </c>
      <c r="L33" s="13">
        <f>IF(E33+G33=0,MAX(L$6:L32)+1,0)</f>
        <v>0</v>
      </c>
    </row>
    <row r="34" spans="1:12" ht="12.75">
      <c r="A34" s="2">
        <v>29</v>
      </c>
      <c r="B34" s="3">
        <v>5457</v>
      </c>
      <c r="C34" s="2" t="s">
        <v>35</v>
      </c>
      <c r="D34" s="11">
        <f>SUMIF('[1]OBBE1G'!A:A,'[1]Argitaratzeko'!A34,'[1]OBBE1G'!AO:AO)</f>
        <v>3.04</v>
      </c>
      <c r="E34" s="3">
        <f>SUMIF('[1]OBBE2G'!A:A,'[1]Argitaratzeko'!A34,'[1]OBBE2G'!AO:AO)</f>
        <v>1768032.87</v>
      </c>
      <c r="F34" s="11">
        <f>SUMIF('[1]OBBE3G'!A:A,'[1]Argitaratzeko'!A34,'[1]OBBE3G'!AO:AO)</f>
        <v>24.6422</v>
      </c>
      <c r="G34" s="3">
        <f>SUMIF('[1]OBBE4G'!A:A,'[1]Argitaratzeko'!A34,'[1]OBBE4G'!AO:AO)</f>
        <v>358.49</v>
      </c>
      <c r="H34" s="11">
        <f>SUMIF('[1]OBBE5G'!A:A,'[1]Argitaratzeko'!A34,'[1]OBBE5G'!AO:AO)</f>
        <v>3.0443</v>
      </c>
      <c r="I34" s="12">
        <f t="shared" si="0"/>
      </c>
      <c r="J34" s="27">
        <f t="shared" si="1"/>
        <v>5374819.9248</v>
      </c>
      <c r="K34" s="27">
        <f t="shared" si="2"/>
        <v>8833.982278</v>
      </c>
      <c r="L34" s="13">
        <f>IF(E34+G34=0,MAX(L$6:L33)+1,0)</f>
        <v>0</v>
      </c>
    </row>
    <row r="35" spans="1:12" ht="12.75">
      <c r="A35" s="2">
        <v>30</v>
      </c>
      <c r="B35" s="3">
        <v>27406</v>
      </c>
      <c r="C35" s="2" t="s">
        <v>36</v>
      </c>
      <c r="D35" s="11">
        <f>SUMIF('[1]OBBE1G'!A:A,'[1]Argitaratzeko'!A35,'[1]OBBE1G'!AO:AO)</f>
        <v>6.74</v>
      </c>
      <c r="E35" s="3">
        <f>SUMIF('[1]OBBE2G'!A:A,'[1]Argitaratzeko'!A35,'[1]OBBE2G'!AO:AO)</f>
        <v>6444632.66</v>
      </c>
      <c r="F35" s="11">
        <f>SUMIF('[1]OBBE3G'!A:A,'[1]Argitaratzeko'!A35,'[1]OBBE3G'!AO:AO)</f>
        <v>7.1927</v>
      </c>
      <c r="G35" s="3">
        <f>SUMIF('[1]OBBE4G'!A:A,'[1]Argitaratzeko'!A35,'[1]OBBE4G'!AO:AO)</f>
        <v>573945.38</v>
      </c>
      <c r="H35" s="11">
        <f>SUMIF('[1]OBBE5G'!A:A,'[1]Argitaratzeko'!A35,'[1]OBBE5G'!AO:AO)</f>
        <v>6.7724</v>
      </c>
      <c r="I35" s="12">
        <f t="shared" si="0"/>
      </c>
      <c r="J35" s="27">
        <f t="shared" si="1"/>
        <v>43436824.128400005</v>
      </c>
      <c r="K35" s="27">
        <f t="shared" si="2"/>
        <v>4128216.9347260003</v>
      </c>
      <c r="L35" s="13">
        <f>IF(E35+G35=0,MAX(L$6:L34)+1,0)</f>
        <v>0</v>
      </c>
    </row>
    <row r="36" spans="1:12" ht="12.75">
      <c r="A36" s="2">
        <v>31</v>
      </c>
      <c r="B36" s="2">
        <v>239</v>
      </c>
      <c r="C36" s="2" t="s">
        <v>37</v>
      </c>
      <c r="D36" s="11">
        <f>SUMIF('[1]OBBE1G'!A:A,'[1]Argitaratzeko'!A36,'[1]OBBE1G'!AO:AO)</f>
        <v>4.49</v>
      </c>
      <c r="E36" s="3">
        <f>SUMIF('[1]OBBE2G'!A:A,'[1]Argitaratzeko'!A36,'[1]OBBE2G'!AO:AO)</f>
        <v>144485.99</v>
      </c>
      <c r="F36" s="11">
        <f>SUMIF('[1]OBBE3G'!A:A,'[1]Argitaratzeko'!A36,'[1]OBBE3G'!AO:AO)</f>
        <v>30</v>
      </c>
      <c r="G36" s="3">
        <f>SUMIF('[1]OBBE4G'!A:A,'[1]Argitaratzeko'!A36,'[1]OBBE4G'!AO:AO)</f>
        <v>1145.88</v>
      </c>
      <c r="H36" s="11">
        <f>SUMIF('[1]OBBE5G'!A:A,'[1]Argitaratzeko'!A36,'[1]OBBE5G'!AO:AO)</f>
        <v>4.6883</v>
      </c>
      <c r="I36" s="12">
        <f t="shared" si="0"/>
      </c>
      <c r="J36" s="27">
        <f t="shared" si="1"/>
        <v>648742.0951</v>
      </c>
      <c r="K36" s="27">
        <f t="shared" si="2"/>
        <v>34376.4</v>
      </c>
      <c r="L36" s="13">
        <f>IF(E36+G36=0,MAX(L$6:L35)+1,0)</f>
        <v>0</v>
      </c>
    </row>
    <row r="37" spans="1:12" ht="12.75">
      <c r="A37" s="2">
        <v>32</v>
      </c>
      <c r="B37" s="3">
        <v>11582</v>
      </c>
      <c r="C37" s="2" t="s">
        <v>38</v>
      </c>
      <c r="D37" s="11">
        <f>SUMIF('[1]OBBE1G'!A:A,'[1]Argitaratzeko'!A37,'[1]OBBE1G'!AO:AO)</f>
        <v>12.93</v>
      </c>
      <c r="E37" s="3">
        <f>SUMIF('[1]OBBE2G'!A:A,'[1]Argitaratzeko'!A37,'[1]OBBE2G'!AO:AO)</f>
        <v>2439891.73</v>
      </c>
      <c r="F37" s="11">
        <f>SUMIF('[1]OBBE3G'!A:A,'[1]Argitaratzeko'!A37,'[1]OBBE3G'!AO:AO)</f>
        <v>23.7113</v>
      </c>
      <c r="G37" s="3">
        <f>SUMIF('[1]OBBE4G'!A:A,'[1]Argitaratzeko'!A37,'[1]OBBE4G'!AO:AO)</f>
        <v>100599.22</v>
      </c>
      <c r="H37" s="11">
        <f>SUMIF('[1]OBBE5G'!A:A,'[1]Argitaratzeko'!A37,'[1]OBBE5G'!AO:AO)</f>
        <v>13.3585</v>
      </c>
      <c r="I37" s="12">
        <f t="shared" si="0"/>
      </c>
      <c r="J37" s="27">
        <f t="shared" si="1"/>
        <v>31547800.0689</v>
      </c>
      <c r="K37" s="27">
        <f t="shared" si="2"/>
        <v>2385338.285186</v>
      </c>
      <c r="L37" s="13">
        <f>IF(E37+G37=0,MAX(L$6:L36)+1,0)</f>
        <v>0</v>
      </c>
    </row>
    <row r="38" spans="1:12" ht="12.75">
      <c r="A38" s="2">
        <v>33</v>
      </c>
      <c r="B38" s="3">
        <v>1135</v>
      </c>
      <c r="C38" s="2" t="s">
        <v>39</v>
      </c>
      <c r="D38" s="11">
        <f>SUMIF('[1]OBBE1G'!A:A,'[1]Argitaratzeko'!A38,'[1]OBBE1G'!AO:AO)</f>
        <v>0.59</v>
      </c>
      <c r="E38" s="3">
        <f>SUMIF('[1]OBBE2G'!A:A,'[1]Argitaratzeko'!A38,'[1]OBBE2G'!AO:AO)</f>
        <v>199022.06</v>
      </c>
      <c r="F38" s="11">
        <f>SUMIF('[1]OBBE3G'!A:A,'[1]Argitaratzeko'!A38,'[1]OBBE3G'!AO:AO)</f>
        <v>20.8464</v>
      </c>
      <c r="G38" s="3">
        <f>SUMIF('[1]OBBE4G'!A:A,'[1]Argitaratzeko'!A38,'[1]OBBE4G'!AO:AO)</f>
        <v>2046.4</v>
      </c>
      <c r="H38" s="11">
        <f>SUMIF('[1]OBBE5G'!A:A,'[1]Argitaratzeko'!A38,'[1]OBBE5G'!AO:AO)</f>
        <v>0.7924</v>
      </c>
      <c r="I38" s="12">
        <f t="shared" si="0"/>
      </c>
      <c r="J38" s="27">
        <f t="shared" si="1"/>
        <v>117423.01539999999</v>
      </c>
      <c r="K38" s="27">
        <f t="shared" si="2"/>
        <v>42660.07296</v>
      </c>
      <c r="L38" s="13">
        <f>IF(E38+G38=0,MAX(L$6:L37)+1,0)</f>
        <v>0</v>
      </c>
    </row>
    <row r="39" spans="1:12" ht="12.75">
      <c r="A39" s="2">
        <v>34</v>
      </c>
      <c r="B39" s="3">
        <v>4087</v>
      </c>
      <c r="C39" s="2" t="s">
        <v>40</v>
      </c>
      <c r="D39" s="11">
        <f>SUMIF('[1]OBBE1G'!A:A,'[1]Argitaratzeko'!A39,'[1]OBBE1G'!AO:AO)</f>
        <v>5.45</v>
      </c>
      <c r="E39" s="3">
        <f>SUMIF('[1]OBBE2G'!A:A,'[1]Argitaratzeko'!A39,'[1]OBBE2G'!AO:AO)</f>
        <v>802379.64</v>
      </c>
      <c r="F39" s="11">
        <f>SUMIF('[1]OBBE3G'!A:A,'[1]Argitaratzeko'!A39,'[1]OBBE3G'!AO:AO)</f>
        <v>2.917</v>
      </c>
      <c r="G39" s="3">
        <f>SUMIF('[1]OBBE4G'!A:A,'[1]Argitaratzeko'!A39,'[1]OBBE4G'!AO:AO)</f>
        <v>33418.37</v>
      </c>
      <c r="H39" s="11">
        <f>SUMIF('[1]OBBE5G'!A:A,'[1]Argitaratzeko'!A39,'[1]OBBE5G'!AO:AO)</f>
        <v>5.3447</v>
      </c>
      <c r="I39" s="12">
        <f t="shared" si="0"/>
      </c>
      <c r="J39" s="27">
        <f t="shared" si="1"/>
        <v>4372969.038000001</v>
      </c>
      <c r="K39" s="27">
        <f t="shared" si="2"/>
        <v>97481.38529</v>
      </c>
      <c r="L39" s="13">
        <f>IF(E39+G39=0,MAX(L$6:L38)+1,0)</f>
        <v>0</v>
      </c>
    </row>
    <row r="40" spans="1:12" ht="12.75">
      <c r="A40" s="2">
        <v>35</v>
      </c>
      <c r="B40" s="2">
        <v>427</v>
      </c>
      <c r="C40" s="2" t="s">
        <v>98</v>
      </c>
      <c r="D40" s="11">
        <f>SUMIF('[1]OBBE1G'!A:A,'[1]Argitaratzeko'!A40,'[1]OBBE1G'!AO:AO)</f>
        <v>0.31</v>
      </c>
      <c r="E40" s="3">
        <f>SUMIF('[1]OBBE2G'!A:A,'[1]Argitaratzeko'!A40,'[1]OBBE2G'!AO:AO)</f>
        <v>185199.1</v>
      </c>
      <c r="F40" s="11">
        <f>SUMIF('[1]OBBE3G'!A:A,'[1]Argitaratzeko'!A40,'[1]OBBE3G'!AO:AO)</f>
        <v>112.5986</v>
      </c>
      <c r="G40" s="3">
        <f>SUMIF('[1]OBBE4G'!A:A,'[1]Argitaratzeko'!A40,'[1]OBBE4G'!AO:AO)</f>
        <v>13240.55</v>
      </c>
      <c r="H40" s="11">
        <f>SUMIF('[1]OBBE5G'!A:A,'[1]Argitaratzeko'!A40,'[1]OBBE5G'!AO:AO)</f>
        <v>7.7979</v>
      </c>
      <c r="I40" s="12">
        <f t="shared" si="0"/>
      </c>
      <c r="J40" s="27">
        <f t="shared" si="1"/>
        <v>57411.721000000005</v>
      </c>
      <c r="K40" s="27">
        <f t="shared" si="2"/>
        <v>1490867.39323</v>
      </c>
      <c r="L40" s="13">
        <f>IF(E40+G40=0,MAX(L$6:L39)+1,0)</f>
        <v>0</v>
      </c>
    </row>
    <row r="41" spans="1:12" ht="12.75">
      <c r="A41" s="2">
        <v>36</v>
      </c>
      <c r="B41" s="3">
        <v>17018</v>
      </c>
      <c r="C41" s="2" t="s">
        <v>41</v>
      </c>
      <c r="D41" s="11">
        <f>SUMIF('[1]OBBE1G'!A:A,'[1]Argitaratzeko'!A41,'[1]OBBE1G'!AO:AO)</f>
        <v>5.03</v>
      </c>
      <c r="E41" s="3">
        <f>SUMIF('[1]OBBE2G'!A:A,'[1]Argitaratzeko'!A41,'[1]OBBE2G'!AO:AO)</f>
        <v>3224248.46</v>
      </c>
      <c r="F41" s="11">
        <f>SUMIF('[1]OBBE3G'!A:A,'[1]Argitaratzeko'!A41,'[1]OBBE3G'!AO:AO)</f>
        <v>768.888</v>
      </c>
      <c r="G41" s="3">
        <f>SUMIF('[1]OBBE4G'!A:A,'[1]Argitaratzeko'!A41,'[1]OBBE4G'!AO:AO)</f>
        <v>28914.38</v>
      </c>
      <c r="H41" s="11">
        <f>SUMIF('[1]OBBE5G'!A:A,'[1]Argitaratzeko'!A41,'[1]OBBE5G'!AO:AO)</f>
        <v>11.816</v>
      </c>
      <c r="I41" s="12">
        <f t="shared" si="0"/>
      </c>
      <c r="J41" s="27">
        <f t="shared" si="1"/>
        <v>16217969.753800001</v>
      </c>
      <c r="K41" s="27">
        <f t="shared" si="2"/>
        <v>22231919.80944</v>
      </c>
      <c r="L41" s="13">
        <f>IF(E41+G41=0,MAX(L$6:L40)+1,0)</f>
        <v>0</v>
      </c>
    </row>
    <row r="42" spans="1:12" ht="12.75">
      <c r="A42" s="2">
        <v>37</v>
      </c>
      <c r="B42" s="2">
        <v>129</v>
      </c>
      <c r="C42" s="2" t="s">
        <v>42</v>
      </c>
      <c r="D42" s="11">
        <f>SUMIF('[1]OBBE1G'!A:A,'[1]Argitaratzeko'!A42,'[1]OBBE1G'!AO:AO)</f>
        <v>0</v>
      </c>
      <c r="E42" s="3">
        <f>SUMIF('[1]OBBE2G'!A:A,'[1]Argitaratzeko'!A42,'[1]OBBE2G'!AO:AO)</f>
        <v>9401.49</v>
      </c>
      <c r="F42" s="11">
        <f>SUMIF('[1]OBBE3G'!A:A,'[1]Argitaratzeko'!A42,'[1]OBBE3G'!AO:AO)</f>
        <v>0</v>
      </c>
      <c r="G42" s="3">
        <f>SUMIF('[1]OBBE4G'!A:A,'[1]Argitaratzeko'!A42,'[1]OBBE4G'!AO:AO)</f>
        <v>0</v>
      </c>
      <c r="H42" s="11">
        <f>SUMIF('[1]OBBE5G'!A:A,'[1]Argitaratzeko'!A42,'[1]OBBE5G'!AO:AO)</f>
        <v>0</v>
      </c>
      <c r="I42" s="12">
        <f t="shared" si="0"/>
      </c>
      <c r="J42" s="27">
        <f t="shared" si="1"/>
        <v>0</v>
      </c>
      <c r="K42" s="27">
        <f t="shared" si="2"/>
        <v>0</v>
      </c>
      <c r="L42" s="13">
        <f>IF(E42+G42=0,MAX(L$6:L41)+1,0)</f>
        <v>0</v>
      </c>
    </row>
    <row r="43" spans="1:12" ht="12.75">
      <c r="A43" s="2">
        <v>38</v>
      </c>
      <c r="B43" s="2">
        <v>488</v>
      </c>
      <c r="C43" s="2" t="s">
        <v>43</v>
      </c>
      <c r="D43" s="11">
        <f>SUMIF('[1]OBBE1G'!A:A,'[1]Argitaratzeko'!A43,'[1]OBBE1G'!AO:AO)</f>
        <v>0</v>
      </c>
      <c r="E43" s="3">
        <f>SUMIF('[1]OBBE2G'!A:A,'[1]Argitaratzeko'!A43,'[1]OBBE2G'!AO:AO)</f>
        <v>0</v>
      </c>
      <c r="F43" s="11">
        <f>SUMIF('[1]OBBE3G'!A:A,'[1]Argitaratzeko'!A43,'[1]OBBE3G'!AO:AO)</f>
        <v>0</v>
      </c>
      <c r="G43" s="3">
        <f>SUMIF('[1]OBBE4G'!A:A,'[1]Argitaratzeko'!A43,'[1]OBBE4G'!AO:AO)</f>
        <v>0</v>
      </c>
      <c r="H43" s="11">
        <f>SUMIF('[1]OBBE5G'!A:A,'[1]Argitaratzeko'!A43,'[1]OBBE5G'!AO:AO)</f>
        <v>0</v>
      </c>
      <c r="I43" s="12">
        <f t="shared" si="0"/>
      </c>
      <c r="J43" s="27">
        <f t="shared" si="1"/>
        <v>0</v>
      </c>
      <c r="K43" s="27">
        <f t="shared" si="2"/>
        <v>0</v>
      </c>
      <c r="L43" s="13">
        <f>IF(E43+G43=0,MAX(L$6:L42)+1,0)</f>
        <v>1</v>
      </c>
    </row>
    <row r="44" spans="1:12" ht="12.75">
      <c r="A44" s="2">
        <v>39</v>
      </c>
      <c r="B44" s="3">
        <v>2818</v>
      </c>
      <c r="C44" s="2" t="s">
        <v>44</v>
      </c>
      <c r="D44" s="11">
        <f>SUMIF('[1]OBBE1G'!A:A,'[1]Argitaratzeko'!A44,'[1]OBBE1G'!AO:AO)</f>
        <v>7.56</v>
      </c>
      <c r="E44" s="3">
        <f>SUMIF('[1]OBBE2G'!A:A,'[1]Argitaratzeko'!A44,'[1]OBBE2G'!AO:AO)</f>
        <v>845764.78</v>
      </c>
      <c r="F44" s="11">
        <f>SUMIF('[1]OBBE3G'!A:A,'[1]Argitaratzeko'!A44,'[1]OBBE3G'!AO:AO)</f>
        <v>125.6232</v>
      </c>
      <c r="G44" s="3">
        <f>SUMIF('[1]OBBE4G'!A:A,'[1]Argitaratzeko'!A44,'[1]OBBE4G'!AO:AO)</f>
        <v>9285.16</v>
      </c>
      <c r="H44" s="11">
        <f>SUMIF('[1]OBBE5G'!A:A,'[1]Argitaratzeko'!A44,'[1]OBBE5G'!AO:AO)</f>
        <v>8.8462</v>
      </c>
      <c r="I44" s="12">
        <f t="shared" si="0"/>
      </c>
      <c r="J44" s="27">
        <f t="shared" si="1"/>
        <v>6393981.7368</v>
      </c>
      <c r="K44" s="27">
        <f t="shared" si="2"/>
        <v>1166431.511712</v>
      </c>
      <c r="L44" s="13">
        <f>IF(E44+G44=0,MAX(L$6:L43)+1,0)</f>
        <v>0</v>
      </c>
    </row>
    <row r="45" spans="1:12" ht="12.75">
      <c r="A45" s="2">
        <v>40</v>
      </c>
      <c r="B45" s="3">
        <v>20222</v>
      </c>
      <c r="C45" s="2" t="s">
        <v>111</v>
      </c>
      <c r="D45" s="11">
        <f>SUMIF('[1]OBBE1G'!A:A,'[1]Argitaratzeko'!A45,'[1]OBBE1G'!AO:AO)</f>
        <v>3.14</v>
      </c>
      <c r="E45" s="3">
        <f>SUMIF('[1]OBBE2G'!A:A,'[1]Argitaratzeko'!A45,'[1]OBBE2G'!AO:AO)</f>
        <v>4079004.55</v>
      </c>
      <c r="F45" s="11">
        <f>SUMIF('[1]OBBE3G'!A:A,'[1]Argitaratzeko'!A45,'[1]OBBE3G'!AO:AO)</f>
        <v>2.6478</v>
      </c>
      <c r="G45" s="3">
        <f>SUMIF('[1]OBBE4G'!A:A,'[1]Argitaratzeko'!A45,'[1]OBBE4G'!AO:AO)</f>
        <v>5779.79</v>
      </c>
      <c r="H45" s="11">
        <f>SUMIF('[1]OBBE5G'!A:A,'[1]Argitaratzeko'!A45,'[1]OBBE5G'!AO:AO)</f>
        <v>3.136</v>
      </c>
      <c r="I45" s="12">
        <f t="shared" si="0"/>
      </c>
      <c r="J45" s="27">
        <f t="shared" si="1"/>
        <v>12808074.287</v>
      </c>
      <c r="K45" s="27">
        <f t="shared" si="2"/>
        <v>15303.727962</v>
      </c>
      <c r="L45" s="13">
        <f>IF(E45+G45=0,MAX(L$6:L44)+1,0)</f>
        <v>0</v>
      </c>
    </row>
    <row r="46" spans="1:12" ht="12.75">
      <c r="A46" s="2">
        <v>41</v>
      </c>
      <c r="B46" s="2">
        <v>313</v>
      </c>
      <c r="C46" s="2" t="s">
        <v>46</v>
      </c>
      <c r="D46" s="11">
        <f>SUMIF('[1]OBBE1G'!A:A,'[1]Argitaratzeko'!A46,'[1]OBBE1G'!AO:AO)</f>
        <v>1.2</v>
      </c>
      <c r="E46" s="3">
        <f>SUMIF('[1]OBBE2G'!A:A,'[1]Argitaratzeko'!A46,'[1]OBBE2G'!AO:AO)</f>
        <v>180099.45</v>
      </c>
      <c r="F46" s="11">
        <f>SUMIF('[1]OBBE3G'!A:A,'[1]Argitaratzeko'!A46,'[1]OBBE3G'!AO:AO)</f>
        <v>0</v>
      </c>
      <c r="G46" s="3">
        <f>SUMIF('[1]OBBE4G'!A:A,'[1]Argitaratzeko'!A46,'[1]OBBE4G'!AO:AO)</f>
        <v>0</v>
      </c>
      <c r="H46" s="11">
        <f>SUMIF('[1]OBBE5G'!A:A,'[1]Argitaratzeko'!A46,'[1]OBBE5G'!AO:AO)</f>
        <v>1.1964</v>
      </c>
      <c r="I46" s="12">
        <f t="shared" si="0"/>
      </c>
      <c r="J46" s="27">
        <f t="shared" si="1"/>
        <v>216119.34</v>
      </c>
      <c r="K46" s="27">
        <f t="shared" si="2"/>
        <v>0</v>
      </c>
      <c r="L46" s="13">
        <f>IF(E46+G46=0,MAX(L$6:L45)+1,0)</f>
        <v>0</v>
      </c>
    </row>
    <row r="47" spans="1:12" ht="12.75">
      <c r="A47" s="2">
        <v>42</v>
      </c>
      <c r="B47" s="3">
        <v>4172</v>
      </c>
      <c r="C47" s="2" t="s">
        <v>47</v>
      </c>
      <c r="D47" s="11">
        <f>SUMIF('[1]OBBE1G'!A:A,'[1]Argitaratzeko'!A47,'[1]OBBE1G'!AO:AO)</f>
        <v>1.37</v>
      </c>
      <c r="E47" s="3">
        <f>SUMIF('[1]OBBE2G'!A:A,'[1]Argitaratzeko'!A47,'[1]OBBE2G'!AO:AO)</f>
        <v>512488</v>
      </c>
      <c r="F47" s="11">
        <f>SUMIF('[1]OBBE3G'!A:A,'[1]Argitaratzeko'!A47,'[1]OBBE3G'!AO:AO)</f>
        <v>14</v>
      </c>
      <c r="G47" s="3">
        <f>SUMIF('[1]OBBE4G'!A:A,'[1]Argitaratzeko'!A47,'[1]OBBE4G'!AO:AO)</f>
        <v>3764.27</v>
      </c>
      <c r="H47" s="11">
        <f>SUMIF('[1]OBBE5G'!A:A,'[1]Argitaratzeko'!A47,'[1]OBBE5G'!AO:AO)</f>
        <v>1.4596</v>
      </c>
      <c r="I47" s="12">
        <f t="shared" si="0"/>
      </c>
      <c r="J47" s="27">
        <f t="shared" si="1"/>
        <v>702108.56</v>
      </c>
      <c r="K47" s="27">
        <f t="shared" si="2"/>
        <v>52699.78</v>
      </c>
      <c r="L47" s="13">
        <f>IF(E47+G47=0,MAX(L$6:L46)+1,0)</f>
        <v>0</v>
      </c>
    </row>
    <row r="48" spans="1:12" ht="12.75">
      <c r="A48" s="2">
        <v>43</v>
      </c>
      <c r="B48" s="3">
        <v>2305</v>
      </c>
      <c r="C48" s="2" t="s">
        <v>48</v>
      </c>
      <c r="D48" s="11">
        <f>SUMIF('[1]OBBE1G'!A:A,'[1]Argitaratzeko'!A48,'[1]OBBE1G'!AO:AO)</f>
        <v>6.84</v>
      </c>
      <c r="E48" s="3">
        <f>SUMIF('[1]OBBE2G'!A:A,'[1]Argitaratzeko'!A48,'[1]OBBE2G'!AO:AO)</f>
        <v>628684.24</v>
      </c>
      <c r="F48" s="11">
        <f>SUMIF('[1]OBBE3G'!A:A,'[1]Argitaratzeko'!A48,'[1]OBBE3G'!AO:AO)</f>
        <v>568.5403</v>
      </c>
      <c r="G48" s="3">
        <f>SUMIF('[1]OBBE4G'!A:A,'[1]Argitaratzeko'!A48,'[1]OBBE4G'!AO:AO)</f>
        <v>9548.41</v>
      </c>
      <c r="H48" s="11">
        <f>SUMIF('[1]OBBE5G'!A:A,'[1]Argitaratzeko'!A48,'[1]OBBE5G'!AO:AO)</f>
        <v>15.2422</v>
      </c>
      <c r="I48" s="12">
        <f t="shared" si="0"/>
      </c>
      <c r="J48" s="27">
        <f t="shared" si="1"/>
        <v>4300200.2016</v>
      </c>
      <c r="K48" s="27">
        <f t="shared" si="2"/>
        <v>5428655.885923</v>
      </c>
      <c r="L48" s="13">
        <f>IF(E48+G48=0,MAX(L$6:L47)+1,0)</f>
        <v>0</v>
      </c>
    </row>
    <row r="49" spans="1:12" ht="12.75">
      <c r="A49" s="2">
        <v>44</v>
      </c>
      <c r="B49" s="2">
        <v>488</v>
      </c>
      <c r="C49" s="2" t="s">
        <v>49</v>
      </c>
      <c r="D49" s="11">
        <f>SUMIF('[1]OBBE1G'!A:A,'[1]Argitaratzeko'!A49,'[1]OBBE1G'!AO:AO)</f>
        <v>9.56</v>
      </c>
      <c r="E49" s="3">
        <f>SUMIF('[1]OBBE2G'!A:A,'[1]Argitaratzeko'!A49,'[1]OBBE2G'!AO:AO)</f>
        <v>68066.27</v>
      </c>
      <c r="F49" s="11">
        <f>SUMIF('[1]OBBE3G'!A:A,'[1]Argitaratzeko'!A49,'[1]OBBE3G'!AO:AO)</f>
        <v>20.0357</v>
      </c>
      <c r="G49" s="3">
        <f>SUMIF('[1]OBBE4G'!A:A,'[1]Argitaratzeko'!A49,'[1]OBBE4G'!AO:AO)</f>
        <v>2975.36</v>
      </c>
      <c r="H49" s="11">
        <f>SUMIF('[1]OBBE5G'!A:A,'[1]Argitaratzeko'!A49,'[1]OBBE5G'!AO:AO)</f>
        <v>10.0028</v>
      </c>
      <c r="I49" s="12">
        <f t="shared" si="0"/>
      </c>
      <c r="J49" s="27">
        <f t="shared" si="1"/>
        <v>650713.5412000001</v>
      </c>
      <c r="K49" s="27">
        <f t="shared" si="2"/>
        <v>59613.420352</v>
      </c>
      <c r="L49" s="13">
        <f>IF(E49+G49=0,MAX(L$6:L48)+1,0)</f>
        <v>0</v>
      </c>
    </row>
    <row r="50" spans="1:12" ht="12.75">
      <c r="A50" s="2">
        <v>45</v>
      </c>
      <c r="B50" s="3">
        <v>61983</v>
      </c>
      <c r="C50" s="2" t="s">
        <v>50</v>
      </c>
      <c r="D50" s="11">
        <f>SUMIF('[1]OBBE1G'!A:A,'[1]Argitaratzeko'!A50,'[1]OBBE1G'!AO:AO)</f>
        <v>4.38</v>
      </c>
      <c r="E50" s="3">
        <f>SUMIF('[1]OBBE2G'!A:A,'[1]Argitaratzeko'!A50,'[1]OBBE2G'!AO:AO)</f>
        <v>9060610.15</v>
      </c>
      <c r="F50" s="11">
        <f>SUMIF('[1]OBBE3G'!A:A,'[1]Argitaratzeko'!A50,'[1]OBBE3G'!AO:AO)</f>
        <v>302.2923</v>
      </c>
      <c r="G50" s="3">
        <f>SUMIF('[1]OBBE4G'!A:A,'[1]Argitaratzeko'!A50,'[1]OBBE4G'!AO:AO)</f>
        <v>527591.31</v>
      </c>
      <c r="H50" s="11">
        <f>SUMIF('[1]OBBE5G'!A:A,'[1]Argitaratzeko'!A50,'[1]OBBE5G'!AO:AO)</f>
        <v>20.7745</v>
      </c>
      <c r="I50" s="12">
        <f t="shared" si="0"/>
      </c>
      <c r="J50" s="27">
        <f t="shared" si="1"/>
        <v>39685472.457</v>
      </c>
      <c r="K50" s="27">
        <f t="shared" si="2"/>
        <v>159486790.559913</v>
      </c>
      <c r="L50" s="13">
        <f>IF(E50+G50=0,MAX(L$6:L49)+1,0)</f>
        <v>0</v>
      </c>
    </row>
    <row r="51" spans="1:12" ht="12.75">
      <c r="A51" s="2">
        <v>46</v>
      </c>
      <c r="B51" s="3">
        <v>1862</v>
      </c>
      <c r="C51" s="2" t="s">
        <v>51</v>
      </c>
      <c r="D51" s="11">
        <f>SUMIF('[1]OBBE1G'!A:A,'[1]Argitaratzeko'!A51,'[1]OBBE1G'!AO:AO)</f>
        <v>4.21</v>
      </c>
      <c r="E51" s="3">
        <f>SUMIF('[1]OBBE2G'!A:A,'[1]Argitaratzeko'!A51,'[1]OBBE2G'!AO:AO)</f>
        <v>304190.01</v>
      </c>
      <c r="F51" s="11">
        <f>SUMIF('[1]OBBE3G'!A:A,'[1]Argitaratzeko'!A51,'[1]OBBE3G'!AO:AO)</f>
        <v>2</v>
      </c>
      <c r="G51" s="3">
        <f>SUMIF('[1]OBBE4G'!A:A,'[1]Argitaratzeko'!A51,'[1]OBBE4G'!AO:AO)</f>
        <v>68938.21</v>
      </c>
      <c r="H51" s="11">
        <f>SUMIF('[1]OBBE5G'!A:A,'[1]Argitaratzeko'!A51,'[1]OBBE5G'!AO:AO)</f>
        <v>3.8041</v>
      </c>
      <c r="I51" s="12">
        <f t="shared" si="0"/>
      </c>
      <c r="J51" s="27">
        <f t="shared" si="1"/>
        <v>1280639.9421</v>
      </c>
      <c r="K51" s="27">
        <f t="shared" si="2"/>
        <v>137876.42</v>
      </c>
      <c r="L51" s="13">
        <f>IF(E51+G51=0,MAX(L$6:L50)+1,0)</f>
        <v>0</v>
      </c>
    </row>
    <row r="52" spans="1:12" ht="12.75">
      <c r="A52" s="2">
        <v>47</v>
      </c>
      <c r="B52" s="2">
        <v>641</v>
      </c>
      <c r="C52" s="2" t="s">
        <v>52</v>
      </c>
      <c r="D52" s="11">
        <f>SUMIF('[1]OBBE1G'!A:A,'[1]Argitaratzeko'!A52,'[1]OBBE1G'!AO:AO)</f>
        <v>19.71</v>
      </c>
      <c r="E52" s="3">
        <f>SUMIF('[1]OBBE2G'!A:A,'[1]Argitaratzeko'!A52,'[1]OBBE2G'!AO:AO)</f>
        <v>143999.86</v>
      </c>
      <c r="F52" s="11">
        <f>SUMIF('[1]OBBE3G'!A:A,'[1]Argitaratzeko'!A52,'[1]OBBE3G'!AO:AO)</f>
        <v>0</v>
      </c>
      <c r="G52" s="3">
        <f>SUMIF('[1]OBBE4G'!A:A,'[1]Argitaratzeko'!A52,'[1]OBBE4G'!AO:AO)</f>
        <v>55849.58</v>
      </c>
      <c r="H52" s="11">
        <f>SUMIF('[1]OBBE5G'!A:A,'[1]Argitaratzeko'!A52,'[1]OBBE5G'!AO:AO)</f>
        <v>14.2045</v>
      </c>
      <c r="I52" s="12">
        <f t="shared" si="0"/>
      </c>
      <c r="J52" s="27">
        <f t="shared" si="1"/>
        <v>2838237.2405999997</v>
      </c>
      <c r="K52" s="27">
        <f t="shared" si="2"/>
        <v>0</v>
      </c>
      <c r="L52" s="13">
        <f>IF(E52+G52=0,MAX(L$6:L51)+1,0)</f>
        <v>0</v>
      </c>
    </row>
    <row r="53" spans="1:12" ht="12.75">
      <c r="A53" s="2">
        <v>48</v>
      </c>
      <c r="B53" s="2">
        <v>253</v>
      </c>
      <c r="C53" s="2" t="s">
        <v>53</v>
      </c>
      <c r="D53" s="11">
        <f>SUMIF('[1]OBBE1G'!A:A,'[1]Argitaratzeko'!A53,'[1]OBBE1G'!AO:AO)</f>
        <v>2.62</v>
      </c>
      <c r="E53" s="3">
        <f>SUMIF('[1]OBBE2G'!A:A,'[1]Argitaratzeko'!A53,'[1]OBBE2G'!AO:AO)</f>
        <v>79845.86</v>
      </c>
      <c r="F53" s="11">
        <f>SUMIF('[1]OBBE3G'!A:A,'[1]Argitaratzeko'!A53,'[1]OBBE3G'!AO:AO)</f>
        <v>3.6477</v>
      </c>
      <c r="G53" s="3">
        <f>SUMIF('[1]OBBE4G'!A:A,'[1]Argitaratzeko'!A53,'[1]OBBE4G'!AO:AO)</f>
        <v>42.24</v>
      </c>
      <c r="H53" s="11">
        <f>SUMIF('[1]OBBE5G'!A:A,'[1]Argitaratzeko'!A53,'[1]OBBE5G'!AO:AO)</f>
        <v>2.6211</v>
      </c>
      <c r="I53" s="12">
        <f t="shared" si="0"/>
      </c>
      <c r="J53" s="27">
        <f t="shared" si="1"/>
        <v>209196.1532</v>
      </c>
      <c r="K53" s="27">
        <f t="shared" si="2"/>
        <v>154.078848</v>
      </c>
      <c r="L53" s="13">
        <f>IF(E53+G53=0,MAX(L$6:L52)+1,0)</f>
        <v>0</v>
      </c>
    </row>
    <row r="54" spans="1:12" ht="12.75">
      <c r="A54" s="2">
        <v>49</v>
      </c>
      <c r="B54" s="3">
        <v>5646</v>
      </c>
      <c r="C54" s="2" t="s">
        <v>54</v>
      </c>
      <c r="D54" s="11">
        <f>SUMIF('[1]OBBE1G'!A:A,'[1]Argitaratzeko'!A54,'[1]OBBE1G'!AO:AO)</f>
        <v>0.81</v>
      </c>
      <c r="E54" s="3">
        <f>SUMIF('[1]OBBE2G'!A:A,'[1]Argitaratzeko'!A54,'[1]OBBE2G'!AO:AO)</f>
        <v>1030488.02</v>
      </c>
      <c r="F54" s="11">
        <f>SUMIF('[1]OBBE3G'!A:A,'[1]Argitaratzeko'!A54,'[1]OBBE3G'!AO:AO)</f>
        <v>74.7731</v>
      </c>
      <c r="G54" s="3">
        <f>SUMIF('[1]OBBE4G'!A:A,'[1]Argitaratzeko'!A54,'[1]OBBE4G'!AO:AO)</f>
        <v>66291.64</v>
      </c>
      <c r="H54" s="11">
        <f>SUMIF('[1]OBBE5G'!A:A,'[1]Argitaratzeko'!A54,'[1]OBBE5G'!AO:AO)</f>
        <v>5.2832</v>
      </c>
      <c r="I54" s="12">
        <f t="shared" si="0"/>
      </c>
      <c r="J54" s="27">
        <f t="shared" si="1"/>
        <v>834695.2962000001</v>
      </c>
      <c r="K54" s="27">
        <f t="shared" si="2"/>
        <v>4956831.426884</v>
      </c>
      <c r="L54" s="13">
        <f>IF(E54+G54=0,MAX(L$6:L53)+1,0)</f>
        <v>0</v>
      </c>
    </row>
    <row r="55" spans="1:12" ht="12.75">
      <c r="A55" s="2">
        <v>50</v>
      </c>
      <c r="B55" s="2">
        <v>377</v>
      </c>
      <c r="C55" s="2" t="s">
        <v>55</v>
      </c>
      <c r="D55" s="11">
        <f>SUMIF('[1]OBBE1G'!A:A,'[1]Argitaratzeko'!A55,'[1]OBBE1G'!AO:AO)</f>
        <v>7.45</v>
      </c>
      <c r="E55" s="3">
        <f>SUMIF('[1]OBBE2G'!A:A,'[1]Argitaratzeko'!A55,'[1]OBBE2G'!AO:AO)</f>
        <v>119846.18</v>
      </c>
      <c r="F55" s="11">
        <f>SUMIF('[1]OBBE3G'!A:A,'[1]Argitaratzeko'!A55,'[1]OBBE3G'!AO:AO)</f>
        <v>8.3393</v>
      </c>
      <c r="G55" s="3">
        <f>SUMIF('[1]OBBE4G'!A:A,'[1]Argitaratzeko'!A55,'[1]OBBE4G'!AO:AO)</f>
        <v>727.36</v>
      </c>
      <c r="H55" s="11">
        <f>SUMIF('[1]OBBE5G'!A:A,'[1]Argitaratzeko'!A55,'[1]OBBE5G'!AO:AO)</f>
        <v>7.4596</v>
      </c>
      <c r="I55" s="12">
        <f t="shared" si="0"/>
      </c>
      <c r="J55" s="27">
        <f t="shared" si="1"/>
        <v>892854.041</v>
      </c>
      <c r="K55" s="27">
        <f t="shared" si="2"/>
        <v>6065.673248</v>
      </c>
      <c r="L55" s="13">
        <f>IF(E55+G55=0,MAX(L$6:L54)+1,0)</f>
        <v>0</v>
      </c>
    </row>
    <row r="56" spans="1:12" ht="12.75">
      <c r="A56" s="2">
        <v>51</v>
      </c>
      <c r="B56" s="3">
        <v>8384</v>
      </c>
      <c r="C56" s="2" t="s">
        <v>56</v>
      </c>
      <c r="D56" s="11">
        <f>SUMIF('[1]OBBE1G'!A:A,'[1]Argitaratzeko'!A56,'[1]OBBE1G'!AO:AO)</f>
        <v>5.04</v>
      </c>
      <c r="E56" s="3">
        <f>SUMIF('[1]OBBE2G'!A:A,'[1]Argitaratzeko'!A56,'[1]OBBE2G'!AO:AO)</f>
        <v>1259544.88</v>
      </c>
      <c r="F56" s="11">
        <f>SUMIF('[1]OBBE3G'!A:A,'[1]Argitaratzeko'!A56,'[1]OBBE3G'!AO:AO)</f>
        <v>0.45</v>
      </c>
      <c r="G56" s="3">
        <f>SUMIF('[1]OBBE4G'!A:A,'[1]Argitaratzeko'!A56,'[1]OBBE4G'!AO:AO)</f>
        <v>12259.84</v>
      </c>
      <c r="H56" s="11">
        <f>SUMIF('[1]OBBE5G'!A:A,'[1]Argitaratzeko'!A56,'[1]OBBE5G'!AO:AO)</f>
        <v>4.9958</v>
      </c>
      <c r="I56" s="12">
        <f t="shared" si="0"/>
      </c>
      <c r="J56" s="27">
        <f t="shared" si="1"/>
        <v>6348106.195199999</v>
      </c>
      <c r="K56" s="27">
        <f t="shared" si="2"/>
        <v>5516.928</v>
      </c>
      <c r="L56" s="13">
        <f>IF(E56+G56=0,MAX(L$6:L55)+1,0)</f>
        <v>0</v>
      </c>
    </row>
    <row r="57" spans="1:12" ht="12.75">
      <c r="A57" s="2">
        <v>52</v>
      </c>
      <c r="B57" s="3">
        <v>1430</v>
      </c>
      <c r="C57" s="2" t="s">
        <v>57</v>
      </c>
      <c r="D57" s="11">
        <f>SUMIF('[1]OBBE1G'!A:A,'[1]Argitaratzeko'!A57,'[1]OBBE1G'!AO:AO)</f>
        <v>2.41</v>
      </c>
      <c r="E57" s="3">
        <f>SUMIF('[1]OBBE2G'!A:A,'[1]Argitaratzeko'!A57,'[1]OBBE2G'!AO:AO)</f>
        <v>216220.99</v>
      </c>
      <c r="F57" s="11">
        <f>SUMIF('[1]OBBE3G'!A:A,'[1]Argitaratzeko'!A57,'[1]OBBE3G'!AO:AO)</f>
        <v>0</v>
      </c>
      <c r="G57" s="3">
        <f>SUMIF('[1]OBBE4G'!A:A,'[1]Argitaratzeko'!A57,'[1]OBBE4G'!AO:AO)</f>
        <v>39.9</v>
      </c>
      <c r="H57" s="11">
        <f>SUMIF('[1]OBBE5G'!A:A,'[1]Argitaratzeko'!A57,'[1]OBBE5G'!AO:AO)</f>
        <v>2.4105</v>
      </c>
      <c r="I57" s="12">
        <f t="shared" si="0"/>
      </c>
      <c r="J57" s="27">
        <f t="shared" si="1"/>
        <v>521092.5859</v>
      </c>
      <c r="K57" s="27">
        <f t="shared" si="2"/>
        <v>0</v>
      </c>
      <c r="L57" s="13">
        <f>IF(E57+G57=0,MAX(L$6:L56)+1,0)</f>
        <v>0</v>
      </c>
    </row>
    <row r="58" spans="1:12" ht="12.75">
      <c r="A58" s="2">
        <v>53</v>
      </c>
      <c r="B58" s="3">
        <v>6045</v>
      </c>
      <c r="C58" s="2" t="s">
        <v>58</v>
      </c>
      <c r="D58" s="11">
        <f>SUMIF('[1]OBBE1G'!A:A,'[1]Argitaratzeko'!A58,'[1]OBBE1G'!AO:AO)</f>
        <v>3.28</v>
      </c>
      <c r="E58" s="3">
        <f>SUMIF('[1]OBBE2G'!A:A,'[1]Argitaratzeko'!A58,'[1]OBBE2G'!AO:AO)</f>
        <v>902821.09</v>
      </c>
      <c r="F58" s="11">
        <f>SUMIF('[1]OBBE3G'!A:A,'[1]Argitaratzeko'!A58,'[1]OBBE3G'!AO:AO)</f>
        <v>2.2996</v>
      </c>
      <c r="G58" s="3">
        <f>SUMIF('[1]OBBE4G'!A:A,'[1]Argitaratzeko'!A58,'[1]OBBE4G'!AO:AO)</f>
        <v>102082.83</v>
      </c>
      <c r="H58" s="11">
        <f>SUMIF('[1]OBBE5G'!A:A,'[1]Argitaratzeko'!A58,'[1]OBBE5G'!AO:AO)</f>
        <v>3.1796</v>
      </c>
      <c r="I58" s="12">
        <f t="shared" si="0"/>
      </c>
      <c r="J58" s="27">
        <f t="shared" si="1"/>
        <v>2961253.1752</v>
      </c>
      <c r="K58" s="27">
        <f t="shared" si="2"/>
        <v>234749.675868</v>
      </c>
      <c r="L58" s="13">
        <f>IF(E58+G58=0,MAX(L$6:L57)+1,0)</f>
        <v>0</v>
      </c>
    </row>
    <row r="59" spans="1:12" ht="12.75">
      <c r="A59" s="2">
        <v>54</v>
      </c>
      <c r="B59" s="2">
        <v>602</v>
      </c>
      <c r="C59" s="2" t="s">
        <v>59</v>
      </c>
      <c r="D59" s="11">
        <f>SUMIF('[1]OBBE1G'!A:A,'[1]Argitaratzeko'!A59,'[1]OBBE1G'!AO:AO)</f>
        <v>0.02</v>
      </c>
      <c r="E59" s="3">
        <f>SUMIF('[1]OBBE2G'!A:A,'[1]Argitaratzeko'!A59,'[1]OBBE2G'!AO:AO)</f>
        <v>109621</v>
      </c>
      <c r="F59" s="11">
        <f>SUMIF('[1]OBBE3G'!A:A,'[1]Argitaratzeko'!A59,'[1]OBBE3G'!AO:AO)</f>
        <v>0</v>
      </c>
      <c r="G59" s="3">
        <f>SUMIF('[1]OBBE4G'!A:A,'[1]Argitaratzeko'!A59,'[1]OBBE4G'!AO:AO)</f>
        <v>0</v>
      </c>
      <c r="H59" s="11">
        <f>SUMIF('[1]OBBE5G'!A:A,'[1]Argitaratzeko'!A59,'[1]OBBE5G'!AO:AO)</f>
        <v>0.0183</v>
      </c>
      <c r="I59" s="12">
        <f t="shared" si="0"/>
      </c>
      <c r="J59" s="27">
        <f t="shared" si="1"/>
        <v>2192.42</v>
      </c>
      <c r="K59" s="27">
        <f t="shared" si="2"/>
        <v>0</v>
      </c>
      <c r="L59" s="13">
        <f>IF(E59+G59=0,MAX(L$6:L58)+1,0)</f>
        <v>0</v>
      </c>
    </row>
    <row r="60" spans="1:12" ht="12.75">
      <c r="A60" s="2">
        <v>55</v>
      </c>
      <c r="B60" s="3">
        <v>22019</v>
      </c>
      <c r="C60" s="2" t="s">
        <v>60</v>
      </c>
      <c r="D60" s="11">
        <f>SUMIF('[1]OBBE1G'!A:A,'[1]Argitaratzeko'!A60,'[1]OBBE1G'!AO:AO)</f>
        <v>5.59</v>
      </c>
      <c r="E60" s="3">
        <f>SUMIF('[1]OBBE2G'!A:A,'[1]Argitaratzeko'!A60,'[1]OBBE2G'!AO:AO)</f>
        <v>6501711.31</v>
      </c>
      <c r="F60" s="11">
        <f>SUMIF('[1]OBBE3G'!A:A,'[1]Argitaratzeko'!A60,'[1]OBBE3G'!AO:AO)</f>
        <v>649.6925</v>
      </c>
      <c r="G60" s="3">
        <f>SUMIF('[1]OBBE4G'!A:A,'[1]Argitaratzeko'!A60,'[1]OBBE4G'!AO:AO)</f>
        <v>54833.93</v>
      </c>
      <c r="H60" s="11">
        <f>SUMIF('[1]OBBE5G'!A:A,'[1]Argitaratzeko'!A60,'[1]OBBE5G'!AO:AO)</f>
        <v>10.9745</v>
      </c>
      <c r="I60" s="12">
        <f t="shared" si="0"/>
      </c>
      <c r="J60" s="27">
        <f t="shared" si="1"/>
        <v>36344566.222899996</v>
      </c>
      <c r="K60" s="27">
        <f t="shared" si="2"/>
        <v>35625193.066525</v>
      </c>
      <c r="L60" s="13">
        <f>IF(E60+G60=0,MAX(L$6:L59)+1,0)</f>
        <v>0</v>
      </c>
    </row>
    <row r="61" spans="1:12" ht="12.75">
      <c r="A61" s="2">
        <v>56</v>
      </c>
      <c r="B61" s="3">
        <v>5354</v>
      </c>
      <c r="C61" s="2" t="s">
        <v>61</v>
      </c>
      <c r="D61" s="11">
        <f>SUMIF('[1]OBBE1G'!A:A,'[1]Argitaratzeko'!A61,'[1]OBBE1G'!AO:AO)</f>
        <v>4.84</v>
      </c>
      <c r="E61" s="3">
        <f>SUMIF('[1]OBBE2G'!A:A,'[1]Argitaratzeko'!A61,'[1]OBBE2G'!AO:AO)</f>
        <v>1241133.4</v>
      </c>
      <c r="F61" s="11">
        <f>SUMIF('[1]OBBE3G'!A:A,'[1]Argitaratzeko'!A61,'[1]OBBE3G'!AO:AO)</f>
        <v>1.9981</v>
      </c>
      <c r="G61" s="3">
        <f>SUMIF('[1]OBBE4G'!A:A,'[1]Argitaratzeko'!A61,'[1]OBBE4G'!AO:AO)</f>
        <v>103622.14</v>
      </c>
      <c r="H61" s="11">
        <f>SUMIF('[1]OBBE5G'!A:A,'[1]Argitaratzeko'!A61,'[1]OBBE5G'!AO:AO)</f>
        <v>4.6185</v>
      </c>
      <c r="I61" s="12">
        <f t="shared" si="0"/>
      </c>
      <c r="J61" s="27">
        <f t="shared" si="1"/>
        <v>6007085.6559999995</v>
      </c>
      <c r="K61" s="27">
        <f t="shared" si="2"/>
        <v>207047.397934</v>
      </c>
      <c r="L61" s="13">
        <f>IF(E61+G61=0,MAX(L$6:L60)+1,0)</f>
        <v>0</v>
      </c>
    </row>
    <row r="62" spans="1:12" ht="12.75">
      <c r="A62" s="2">
        <v>57</v>
      </c>
      <c r="B62" s="2">
        <v>252</v>
      </c>
      <c r="C62" s="2" t="s">
        <v>62</v>
      </c>
      <c r="D62" s="11">
        <f>SUMIF('[1]OBBE1G'!A:A,'[1]Argitaratzeko'!A62,'[1]OBBE1G'!AO:AO)</f>
        <v>24.73</v>
      </c>
      <c r="E62" s="3">
        <f>SUMIF('[1]OBBE2G'!A:A,'[1]Argitaratzeko'!A62,'[1]OBBE2G'!AO:AO)</f>
        <v>9727.22</v>
      </c>
      <c r="F62" s="11">
        <f>SUMIF('[1]OBBE3G'!A:A,'[1]Argitaratzeko'!A62,'[1]OBBE3G'!AO:AO)</f>
        <v>54.4037</v>
      </c>
      <c r="G62" s="3">
        <f>SUMIF('[1]OBBE4G'!A:A,'[1]Argitaratzeko'!A62,'[1]OBBE4G'!AO:AO)</f>
        <v>47274.02</v>
      </c>
      <c r="H62" s="11">
        <f>SUMIF('[1]OBBE5G'!A:A,'[1]Argitaratzeko'!A62,'[1]OBBE5G'!AO:AO)</f>
        <v>49.3405</v>
      </c>
      <c r="I62" s="12">
        <f t="shared" si="0"/>
        <v>49.3405</v>
      </c>
      <c r="J62" s="27">
        <f t="shared" si="1"/>
        <v>240554.1506</v>
      </c>
      <c r="K62" s="27">
        <f t="shared" si="2"/>
        <v>2571881.601874</v>
      </c>
      <c r="L62" s="13">
        <f>IF(E62+G62=0,MAX(L$6:L61)+1,0)</f>
        <v>0</v>
      </c>
    </row>
    <row r="63" spans="1:12" ht="12.75">
      <c r="A63" s="2">
        <v>58</v>
      </c>
      <c r="B63" s="2">
        <v>945</v>
      </c>
      <c r="C63" s="2" t="s">
        <v>63</v>
      </c>
      <c r="D63" s="11">
        <f>SUMIF('[1]OBBE1G'!A:A,'[1]Argitaratzeko'!A63,'[1]OBBE1G'!AO:AO)</f>
        <v>20.85</v>
      </c>
      <c r="E63" s="3">
        <f>SUMIF('[1]OBBE2G'!A:A,'[1]Argitaratzeko'!A63,'[1]OBBE2G'!AO:AO)</f>
        <v>506164.27</v>
      </c>
      <c r="F63" s="11">
        <f>SUMIF('[1]OBBE3G'!A:A,'[1]Argitaratzeko'!A63,'[1]OBBE3G'!AO:AO)</f>
        <v>4.4844</v>
      </c>
      <c r="G63" s="3">
        <f>SUMIF('[1]OBBE4G'!A:A,'[1]Argitaratzeko'!A63,'[1]OBBE4G'!AO:AO)</f>
        <v>214406.07</v>
      </c>
      <c r="H63" s="11">
        <f>SUMIF('[1]OBBE5G'!A:A,'[1]Argitaratzeko'!A63,'[1]OBBE5G'!AO:AO)</f>
        <v>15.9831</v>
      </c>
      <c r="I63" s="12">
        <f t="shared" si="0"/>
      </c>
      <c r="J63" s="27">
        <f t="shared" si="1"/>
        <v>10553525.0295</v>
      </c>
      <c r="K63" s="27">
        <f t="shared" si="2"/>
        <v>961482.580308</v>
      </c>
      <c r="L63" s="13">
        <f>IF(E63+G63=0,MAX(L$6:L62)+1,0)</f>
        <v>0</v>
      </c>
    </row>
    <row r="64" spans="1:12" ht="12.75">
      <c r="A64" s="2">
        <v>59</v>
      </c>
      <c r="B64" s="3">
        <v>11335</v>
      </c>
      <c r="C64" s="2" t="s">
        <v>64</v>
      </c>
      <c r="D64" s="11">
        <f>SUMIF('[1]OBBE1G'!A:A,'[1]Argitaratzeko'!A64,'[1]OBBE1G'!AO:AO)</f>
        <v>2.98</v>
      </c>
      <c r="E64" s="3">
        <f>SUMIF('[1]OBBE2G'!A:A,'[1]Argitaratzeko'!A64,'[1]OBBE2G'!AO:AO)</f>
        <v>1758338.32</v>
      </c>
      <c r="F64" s="11">
        <f>SUMIF('[1]OBBE3G'!A:A,'[1]Argitaratzeko'!A64,'[1]OBBE3G'!AO:AO)</f>
        <v>55.9721</v>
      </c>
      <c r="G64" s="3">
        <f>SUMIF('[1]OBBE4G'!A:A,'[1]Argitaratzeko'!A64,'[1]OBBE4G'!AO:AO)</f>
        <v>1000.4</v>
      </c>
      <c r="H64" s="11">
        <f>SUMIF('[1]OBBE5G'!A:A,'[1]Argitaratzeko'!A64,'[1]OBBE5G'!AO:AO)</f>
        <v>3.0086</v>
      </c>
      <c r="I64" s="12">
        <f t="shared" si="0"/>
      </c>
      <c r="J64" s="27">
        <f t="shared" si="1"/>
        <v>5239848.1936</v>
      </c>
      <c r="K64" s="27">
        <f t="shared" si="2"/>
        <v>55994.48884</v>
      </c>
      <c r="L64" s="13">
        <f>IF(E64+G64=0,MAX(L$6:L63)+1,0)</f>
        <v>0</v>
      </c>
    </row>
    <row r="65" spans="1:12" ht="12.75">
      <c r="A65" s="2">
        <v>60</v>
      </c>
      <c r="B65" s="2">
        <v>123</v>
      </c>
      <c r="C65" s="2" t="s">
        <v>65</v>
      </c>
      <c r="D65" s="11">
        <f>SUMIF('[1]OBBE1G'!A:A,'[1]Argitaratzeko'!A65,'[1]OBBE1G'!AO:AO)</f>
        <v>0</v>
      </c>
      <c r="E65" s="3">
        <f>SUMIF('[1]OBBE2G'!A:A,'[1]Argitaratzeko'!A65,'[1]OBBE2G'!AO:AO)</f>
        <v>39396.38</v>
      </c>
      <c r="F65" s="11">
        <f>SUMIF('[1]OBBE3G'!A:A,'[1]Argitaratzeko'!A65,'[1]OBBE3G'!AO:AO)</f>
        <v>0</v>
      </c>
      <c r="G65" s="3">
        <f>SUMIF('[1]OBBE4G'!A:A,'[1]Argitaratzeko'!A65,'[1]OBBE4G'!AO:AO)</f>
        <v>0</v>
      </c>
      <c r="H65" s="11">
        <f>SUMIF('[1]OBBE5G'!A:A,'[1]Argitaratzeko'!A65,'[1]OBBE5G'!AO:AO)</f>
        <v>0</v>
      </c>
      <c r="I65" s="12">
        <f t="shared" si="0"/>
      </c>
      <c r="J65" s="27">
        <f t="shared" si="1"/>
        <v>0</v>
      </c>
      <c r="K65" s="27">
        <f t="shared" si="2"/>
        <v>0</v>
      </c>
      <c r="L65" s="13">
        <f>IF(E65+G65=0,MAX(L$6:L64)+1,0)</f>
        <v>0</v>
      </c>
    </row>
    <row r="66" spans="1:12" ht="12.75">
      <c r="A66" s="2">
        <v>61</v>
      </c>
      <c r="B66" s="3">
        <v>5948</v>
      </c>
      <c r="C66" s="2" t="s">
        <v>66</v>
      </c>
      <c r="D66" s="11">
        <f>SUMIF('[1]OBBE1G'!A:A,'[1]Argitaratzeko'!A66,'[1]OBBE1G'!AO:AO)</f>
        <v>14.32</v>
      </c>
      <c r="E66" s="3">
        <f>SUMIF('[1]OBBE2G'!A:A,'[1]Argitaratzeko'!A66,'[1]OBBE2G'!AO:AO)</f>
        <v>1922402.34</v>
      </c>
      <c r="F66" s="11">
        <f>SUMIF('[1]OBBE3G'!A:A,'[1]Argitaratzeko'!A66,'[1]OBBE3G'!AO:AO)</f>
        <v>122.99</v>
      </c>
      <c r="G66" s="3">
        <f>SUMIF('[1]OBBE4G'!A:A,'[1]Argitaratzeko'!A66,'[1]OBBE4G'!AO:AO)</f>
        <v>425.29</v>
      </c>
      <c r="H66" s="11">
        <f>SUMIF('[1]OBBE5G'!A:A,'[1]Argitaratzeko'!A66,'[1]OBBE5G'!AO:AO)</f>
        <v>14.344</v>
      </c>
      <c r="I66" s="12">
        <f t="shared" si="0"/>
      </c>
      <c r="J66" s="27">
        <f t="shared" si="1"/>
        <v>27528801.5088</v>
      </c>
      <c r="K66" s="27">
        <f t="shared" si="2"/>
        <v>52306.4171</v>
      </c>
      <c r="L66" s="13">
        <f>IF(E66+G66=0,MAX(L$6:L65)+1,0)</f>
        <v>0</v>
      </c>
    </row>
    <row r="67" spans="1:12" ht="12.75">
      <c r="A67" s="2">
        <v>62</v>
      </c>
      <c r="B67" s="3">
        <v>1302</v>
      </c>
      <c r="C67" s="2" t="s">
        <v>67</v>
      </c>
      <c r="D67" s="11">
        <f>SUMIF('[1]OBBE1G'!A:A,'[1]Argitaratzeko'!A67,'[1]OBBE1G'!AO:AO)</f>
        <v>1.05</v>
      </c>
      <c r="E67" s="3">
        <f>SUMIF('[1]OBBE2G'!A:A,'[1]Argitaratzeko'!A67,'[1]OBBE2G'!AO:AO)</f>
        <v>304813.59</v>
      </c>
      <c r="F67" s="11">
        <f>SUMIF('[1]OBBE3G'!A:A,'[1]Argitaratzeko'!A67,'[1]OBBE3G'!AO:AO)</f>
        <v>165.3513</v>
      </c>
      <c r="G67" s="3">
        <f>SUMIF('[1]OBBE4G'!A:A,'[1]Argitaratzeko'!A67,'[1]OBBE4G'!AO:AO)</f>
        <v>618.42</v>
      </c>
      <c r="H67" s="11">
        <f>SUMIF('[1]OBBE5G'!A:A,'[1]Argitaratzeko'!A67,'[1]OBBE5G'!AO:AO)</f>
        <v>1.3796</v>
      </c>
      <c r="I67" s="12">
        <f t="shared" si="0"/>
      </c>
      <c r="J67" s="27">
        <f t="shared" si="1"/>
        <v>320054.26950000005</v>
      </c>
      <c r="K67" s="27">
        <f t="shared" si="2"/>
        <v>102256.550946</v>
      </c>
      <c r="L67" s="13">
        <f>IF(E67+G67=0,MAX(L$6:L66)+1,0)</f>
        <v>0</v>
      </c>
    </row>
    <row r="68" spans="1:12" ht="12.75">
      <c r="A68" s="2">
        <v>63</v>
      </c>
      <c r="B68" s="3">
        <v>10276</v>
      </c>
      <c r="C68" s="2" t="s">
        <v>68</v>
      </c>
      <c r="D68" s="11">
        <f>SUMIF('[1]OBBE1G'!A:A,'[1]Argitaratzeko'!A68,'[1]OBBE1G'!AO:AO)</f>
        <v>5.15</v>
      </c>
      <c r="E68" s="3">
        <f>SUMIF('[1]OBBE2G'!A:A,'[1]Argitaratzeko'!A68,'[1]OBBE2G'!AO:AO)</f>
        <v>3623877.3</v>
      </c>
      <c r="F68" s="11">
        <f>SUMIF('[1]OBBE3G'!A:A,'[1]Argitaratzeko'!A68,'[1]OBBE3G'!AO:AO)</f>
        <v>6.0109</v>
      </c>
      <c r="G68" s="3">
        <f>SUMIF('[1]OBBE4G'!A:A,'[1]Argitaratzeko'!A68,'[1]OBBE4G'!AO:AO)</f>
        <v>12114.86</v>
      </c>
      <c r="H68" s="11">
        <f>SUMIF('[1]OBBE5G'!A:A,'[1]Argitaratzeko'!A68,'[1]OBBE5G'!AO:AO)</f>
        <v>5.1539</v>
      </c>
      <c r="I68" s="12">
        <f t="shared" si="0"/>
      </c>
      <c r="J68" s="27">
        <f t="shared" si="1"/>
        <v>18662968.095</v>
      </c>
      <c r="K68" s="27">
        <f t="shared" si="2"/>
        <v>72821.211974</v>
      </c>
      <c r="L68" s="13">
        <f>IF(E68+G68=0,MAX(L$6:L67)+1,0)</f>
        <v>0</v>
      </c>
    </row>
    <row r="69" spans="1:12" ht="12.75">
      <c r="A69" s="2">
        <v>64</v>
      </c>
      <c r="B69" s="3">
        <v>16128</v>
      </c>
      <c r="C69" s="2" t="s">
        <v>69</v>
      </c>
      <c r="D69" s="11">
        <f>SUMIF('[1]OBBE1G'!A:A,'[1]Argitaratzeko'!A69,'[1]OBBE1G'!AO:AO)</f>
        <v>3.93</v>
      </c>
      <c r="E69" s="3">
        <f>SUMIF('[1]OBBE2G'!A:A,'[1]Argitaratzeko'!A69,'[1]OBBE2G'!AO:AO)</f>
        <v>2294917.39</v>
      </c>
      <c r="F69" s="11">
        <f>SUMIF('[1]OBBE3G'!A:A,'[1]Argitaratzeko'!A69,'[1]OBBE3G'!AO:AO)</f>
        <v>15.449</v>
      </c>
      <c r="G69" s="3">
        <f>SUMIF('[1]OBBE4G'!A:A,'[1]Argitaratzeko'!A69,'[1]OBBE4G'!AO:AO)</f>
        <v>81372.52</v>
      </c>
      <c r="H69" s="11">
        <f>SUMIF('[1]OBBE5G'!A:A,'[1]Argitaratzeko'!A69,'[1]OBBE5G'!AO:AO)</f>
        <v>4.3287</v>
      </c>
      <c r="I69" s="12">
        <f t="shared" si="0"/>
      </c>
      <c r="J69" s="27">
        <f t="shared" si="1"/>
        <v>9019025.3427</v>
      </c>
      <c r="K69" s="27">
        <f t="shared" si="2"/>
        <v>1257124.0614800001</v>
      </c>
      <c r="L69" s="13">
        <f>IF(E69+G69=0,MAX(L$6:L68)+1,0)</f>
        <v>0</v>
      </c>
    </row>
    <row r="70" spans="1:12" ht="12.75">
      <c r="A70" s="2">
        <v>65</v>
      </c>
      <c r="B70" s="3">
        <v>3894</v>
      </c>
      <c r="C70" s="2" t="s">
        <v>70</v>
      </c>
      <c r="D70" s="11">
        <f>SUMIF('[1]OBBE1G'!A:A,'[1]Argitaratzeko'!A70,'[1]OBBE1G'!AO:AO)</f>
        <v>0.04</v>
      </c>
      <c r="E70" s="3">
        <f>SUMIF('[1]OBBE2G'!A:A,'[1]Argitaratzeko'!A70,'[1]OBBE2G'!AO:AO)</f>
        <v>647083.56</v>
      </c>
      <c r="F70" s="11">
        <f>SUMIF('[1]OBBE3G'!A:A,'[1]Argitaratzeko'!A70,'[1]OBBE3G'!AO:AO)</f>
        <v>0</v>
      </c>
      <c r="G70" s="3">
        <f>SUMIF('[1]OBBE4G'!A:A,'[1]Argitaratzeko'!A70,'[1]OBBE4G'!AO:AO)</f>
        <v>0</v>
      </c>
      <c r="H70" s="11">
        <f>SUMIF('[1]OBBE5G'!A:A,'[1]Argitaratzeko'!A70,'[1]OBBE5G'!AO:AO)</f>
        <v>0.0399</v>
      </c>
      <c r="I70" s="12">
        <f t="shared" si="0"/>
      </c>
      <c r="J70" s="27">
        <f t="shared" si="1"/>
        <v>25883.3424</v>
      </c>
      <c r="K70" s="27">
        <f t="shared" si="2"/>
        <v>0</v>
      </c>
      <c r="L70" s="13">
        <f>IF(E70+G70=0,MAX(L$6:L69)+1,0)</f>
        <v>0</v>
      </c>
    </row>
    <row r="71" spans="1:12" ht="12.75">
      <c r="A71" s="2">
        <v>66</v>
      </c>
      <c r="B71" s="2">
        <v>589</v>
      </c>
      <c r="C71" s="2" t="s">
        <v>71</v>
      </c>
      <c r="D71" s="11">
        <f>SUMIF('[1]OBBE1G'!A:A,'[1]Argitaratzeko'!A71,'[1]OBBE1G'!AO:AO)</f>
        <v>1.39</v>
      </c>
      <c r="E71" s="3">
        <f>SUMIF('[1]OBBE2G'!A:A,'[1]Argitaratzeko'!A71,'[1]OBBE2G'!AO:AO)</f>
        <v>137319.03</v>
      </c>
      <c r="F71" s="11">
        <f>SUMIF('[1]OBBE3G'!A:A,'[1]Argitaratzeko'!A71,'[1]OBBE3G'!AO:AO)</f>
        <v>0</v>
      </c>
      <c r="G71" s="3">
        <f>SUMIF('[1]OBBE4G'!A:A,'[1]Argitaratzeko'!A71,'[1]OBBE4G'!AO:AO)</f>
        <v>0</v>
      </c>
      <c r="H71" s="11">
        <f>SUMIF('[1]OBBE5G'!A:A,'[1]Argitaratzeko'!A71,'[1]OBBE5G'!AO:AO)</f>
        <v>1.3941</v>
      </c>
      <c r="I71" s="12">
        <f aca="true" t="shared" si="3" ref="I71:I94">IF(H71&gt;30,H71,"")</f>
      </c>
      <c r="J71" s="27">
        <f aca="true" t="shared" si="4" ref="J71:J93">D71*E71</f>
        <v>190873.45169999998</v>
      </c>
      <c r="K71" s="27">
        <f aca="true" t="shared" si="5" ref="K71:K93">F71*G71</f>
        <v>0</v>
      </c>
      <c r="L71" s="13">
        <f>IF(E71+G71=0,MAX(L$6:L70)+1,0)</f>
        <v>0</v>
      </c>
    </row>
    <row r="72" spans="1:12" ht="12.75">
      <c r="A72" s="2">
        <v>67</v>
      </c>
      <c r="B72" s="3">
        <v>39355</v>
      </c>
      <c r="C72" s="2" t="s">
        <v>72</v>
      </c>
      <c r="D72" s="11">
        <f>SUMIF('[1]OBBE1G'!A:A,'[1]Argitaratzeko'!A72,'[1]OBBE1G'!AO:AO)</f>
        <v>2.41</v>
      </c>
      <c r="E72" s="3">
        <f>SUMIF('[1]OBBE2G'!A:A,'[1]Argitaratzeko'!A72,'[1]OBBE2G'!AO:AO)</f>
        <v>7378166.92</v>
      </c>
      <c r="F72" s="11">
        <f>SUMIF('[1]OBBE3G'!A:A,'[1]Argitaratzeko'!A72,'[1]OBBE3G'!AO:AO)</f>
        <v>64.1931</v>
      </c>
      <c r="G72" s="3">
        <f>SUMIF('[1]OBBE4G'!A:A,'[1]Argitaratzeko'!A72,'[1]OBBE4G'!AO:AO)</f>
        <v>20966.15</v>
      </c>
      <c r="H72" s="11">
        <f>SUMIF('[1]OBBE5G'!A:A,'[1]Argitaratzeko'!A72,'[1]OBBE5G'!AO:AO)</f>
        <v>2.5806</v>
      </c>
      <c r="I72" s="12">
        <f t="shared" si="3"/>
      </c>
      <c r="J72" s="27">
        <f t="shared" si="4"/>
        <v>17781382.277200002</v>
      </c>
      <c r="K72" s="27">
        <f t="shared" si="5"/>
        <v>1345882.163565</v>
      </c>
      <c r="L72" s="13">
        <f>IF(E72+G72=0,MAX(L$6:L71)+1,0)</f>
        <v>0</v>
      </c>
    </row>
    <row r="73" spans="1:12" ht="12.75">
      <c r="A73" s="2">
        <v>68</v>
      </c>
      <c r="B73" s="2">
        <v>232</v>
      </c>
      <c r="C73" s="2" t="s">
        <v>73</v>
      </c>
      <c r="D73" s="11">
        <f>SUMIF('[1]OBBE1G'!A:A,'[1]Argitaratzeko'!A73,'[1]OBBE1G'!AO:AO)</f>
        <v>5.13</v>
      </c>
      <c r="E73" s="3">
        <f>SUMIF('[1]OBBE2G'!A:A,'[1]Argitaratzeko'!A73,'[1]OBBE2G'!AO:AO)</f>
        <v>105685.68</v>
      </c>
      <c r="F73" s="11">
        <f>SUMIF('[1]OBBE3G'!A:A,'[1]Argitaratzeko'!A73,'[1]OBBE3G'!AO:AO)</f>
        <v>4.5825</v>
      </c>
      <c r="G73" s="3">
        <f>SUMIF('[1]OBBE4G'!A:A,'[1]Argitaratzeko'!A73,'[1]OBBE4G'!AO:AO)</f>
        <v>866.36</v>
      </c>
      <c r="H73" s="11">
        <f>SUMIF('[1]OBBE5G'!A:A,'[1]Argitaratzeko'!A73,'[1]OBBE5G'!AO:AO)</f>
        <v>5.13</v>
      </c>
      <c r="I73" s="12">
        <f t="shared" si="3"/>
      </c>
      <c r="J73" s="27">
        <f t="shared" si="4"/>
        <v>542167.5384</v>
      </c>
      <c r="K73" s="27">
        <f t="shared" si="5"/>
        <v>3970.0946999999996</v>
      </c>
      <c r="L73" s="13">
        <f>IF(E73+G73=0,MAX(L$6:L72)+1,0)</f>
        <v>0</v>
      </c>
    </row>
    <row r="74" spans="1:12" ht="12.75">
      <c r="A74" s="2">
        <v>69</v>
      </c>
      <c r="B74" s="3">
        <v>186665</v>
      </c>
      <c r="C74" s="2" t="s">
        <v>74</v>
      </c>
      <c r="D74" s="11">
        <f>SUMIF('[1]OBBE1G'!A:A,'[1]Argitaratzeko'!A74,'[1]OBBE1G'!AO:AO)</f>
        <v>0</v>
      </c>
      <c r="E74" s="3">
        <f>SUMIF('[1]OBBE2G'!A:A,'[1]Argitaratzeko'!A74,'[1]OBBE2G'!AO:AO)</f>
        <v>0</v>
      </c>
      <c r="F74" s="11">
        <f>SUMIF('[1]OBBE3G'!A:A,'[1]Argitaratzeko'!A74,'[1]OBBE3G'!AO:AO)</f>
        <v>0</v>
      </c>
      <c r="G74" s="3">
        <f>SUMIF('[1]OBBE4G'!A:A,'[1]Argitaratzeko'!A74,'[1]OBBE4G'!AO:AO)</f>
        <v>0</v>
      </c>
      <c r="H74" s="11">
        <f>SUMIF('[1]OBBE5G'!A:A,'[1]Argitaratzeko'!A74,'[1]OBBE5G'!AO:AO)</f>
        <v>0</v>
      </c>
      <c r="I74" s="12">
        <f t="shared" si="3"/>
      </c>
      <c r="J74" s="27">
        <f t="shared" si="4"/>
        <v>0</v>
      </c>
      <c r="K74" s="27">
        <f t="shared" si="5"/>
        <v>0</v>
      </c>
      <c r="L74" s="13">
        <f>IF(E74+G74=0,MAX(L$6:L73)+1,0)</f>
        <v>2</v>
      </c>
    </row>
    <row r="75" spans="1:12" ht="12.75">
      <c r="A75" s="2">
        <v>70</v>
      </c>
      <c r="B75" s="3">
        <v>1432</v>
      </c>
      <c r="C75" s="2" t="s">
        <v>75</v>
      </c>
      <c r="D75" s="11">
        <f>SUMIF('[1]OBBE1G'!A:A,'[1]Argitaratzeko'!A75,'[1]OBBE1G'!AO:AO)</f>
        <v>0.02</v>
      </c>
      <c r="E75" s="3">
        <f>SUMIF('[1]OBBE2G'!A:A,'[1]Argitaratzeko'!A75,'[1]OBBE2G'!AO:AO)</f>
        <v>347306.03</v>
      </c>
      <c r="F75" s="11">
        <f>SUMIF('[1]OBBE3G'!A:A,'[1]Argitaratzeko'!A75,'[1]OBBE3G'!AO:AO)</f>
        <v>320.2223</v>
      </c>
      <c r="G75" s="3">
        <f>SUMIF('[1]OBBE4G'!A:A,'[1]Argitaratzeko'!A75,'[1]OBBE4G'!AO:AO)</f>
        <v>10807</v>
      </c>
      <c r="H75" s="11">
        <f>SUMIF('[1]OBBE5G'!A:A,'[1]Argitaratzeko'!A75,'[1]OBBE5G'!AO:AO)</f>
        <v>9.6802</v>
      </c>
      <c r="I75" s="12">
        <f t="shared" si="3"/>
      </c>
      <c r="J75" s="27">
        <f t="shared" si="4"/>
        <v>6946.120600000001</v>
      </c>
      <c r="K75" s="27">
        <f t="shared" si="5"/>
        <v>3460642.3961</v>
      </c>
      <c r="L75" s="13">
        <f>IF(E75+G75=0,MAX(L$6:L74)+1,0)</f>
        <v>0</v>
      </c>
    </row>
    <row r="76" spans="1:12" ht="12.75">
      <c r="A76" s="2">
        <v>71</v>
      </c>
      <c r="B76" s="3">
        <v>19525</v>
      </c>
      <c r="C76" s="2" t="s">
        <v>76</v>
      </c>
      <c r="D76" s="11">
        <f>SUMIF('[1]OBBE1G'!A:A,'[1]Argitaratzeko'!A76,'[1]OBBE1G'!AO:AO)</f>
        <v>3.67</v>
      </c>
      <c r="E76" s="3">
        <f>SUMIF('[1]OBBE2G'!A:A,'[1]Argitaratzeko'!A76,'[1]OBBE2G'!AO:AO)</f>
        <v>2874699.16</v>
      </c>
      <c r="F76" s="11">
        <f>SUMIF('[1]OBBE3G'!A:A,'[1]Argitaratzeko'!A76,'[1]OBBE3G'!AO:AO)</f>
        <v>3.5036</v>
      </c>
      <c r="G76" s="3">
        <f>SUMIF('[1]OBBE4G'!A:A,'[1]Argitaratzeko'!A76,'[1]OBBE4G'!AO:AO)</f>
        <v>184975.32</v>
      </c>
      <c r="H76" s="11">
        <f>SUMIF('[1]OBBE5G'!A:A,'[1]Argitaratzeko'!A76,'[1]OBBE5G'!AO:AO)</f>
        <v>3.6578</v>
      </c>
      <c r="I76" s="12">
        <f t="shared" si="3"/>
      </c>
      <c r="J76" s="27">
        <f t="shared" si="4"/>
        <v>10550145.917200001</v>
      </c>
      <c r="K76" s="27">
        <f t="shared" si="5"/>
        <v>648079.5311520001</v>
      </c>
      <c r="L76" s="13">
        <f>IF(E76+G76=0,MAX(L$6:L75)+1,0)</f>
        <v>0</v>
      </c>
    </row>
    <row r="77" spans="1:12" ht="12.75">
      <c r="A77" s="2">
        <v>72</v>
      </c>
      <c r="B77" s="3">
        <v>6170</v>
      </c>
      <c r="C77" s="2" t="s">
        <v>77</v>
      </c>
      <c r="D77" s="11">
        <f>SUMIF('[1]OBBE1G'!A:A,'[1]Argitaratzeko'!A77,'[1]OBBE1G'!AO:AO)</f>
        <v>9.91</v>
      </c>
      <c r="E77" s="3">
        <f>SUMIF('[1]OBBE2G'!A:A,'[1]Argitaratzeko'!A77,'[1]OBBE2G'!AO:AO)</f>
        <v>2036529.81</v>
      </c>
      <c r="F77" s="11">
        <f>SUMIF('[1]OBBE3G'!A:A,'[1]Argitaratzeko'!A77,'[1]OBBE3G'!AO:AO)</f>
        <v>2.1018</v>
      </c>
      <c r="G77" s="3">
        <f>SUMIF('[1]OBBE4G'!A:A,'[1]Argitaratzeko'!A77,'[1]OBBE4G'!AO:AO)</f>
        <v>331054.63</v>
      </c>
      <c r="H77" s="11">
        <f>SUMIF('[1]OBBE5G'!A:A,'[1]Argitaratzeko'!A77,'[1]OBBE5G'!AO:AO)</f>
        <v>8.8201</v>
      </c>
      <c r="I77" s="12">
        <f t="shared" si="3"/>
      </c>
      <c r="J77" s="27">
        <f t="shared" si="4"/>
        <v>20182010.4171</v>
      </c>
      <c r="K77" s="27">
        <f t="shared" si="5"/>
        <v>695810.621334</v>
      </c>
      <c r="L77" s="13">
        <f>IF(E77+G77=0,MAX(L$6:L76)+1,0)</f>
        <v>0</v>
      </c>
    </row>
    <row r="78" spans="1:12" ht="12.75">
      <c r="A78" s="2">
        <v>73</v>
      </c>
      <c r="B78" s="3">
        <v>6165</v>
      </c>
      <c r="C78" s="2" t="s">
        <v>78</v>
      </c>
      <c r="D78" s="11">
        <f>SUMIF('[1]OBBE1G'!A:A,'[1]Argitaratzeko'!A78,'[1]OBBE1G'!AO:AO)</f>
        <v>2.44</v>
      </c>
      <c r="E78" s="3">
        <f>SUMIF('[1]OBBE2G'!A:A,'[1]Argitaratzeko'!A78,'[1]OBBE2G'!AO:AO)</f>
        <v>2022628.14</v>
      </c>
      <c r="F78" s="11">
        <f>SUMIF('[1]OBBE3G'!A:A,'[1]Argitaratzeko'!A78,'[1]OBBE3G'!AO:AO)</f>
        <v>9.0033</v>
      </c>
      <c r="G78" s="3">
        <f>SUMIF('[1]OBBE4G'!A:A,'[1]Argitaratzeko'!A78,'[1]OBBE4G'!AO:AO)</f>
        <v>1395.72</v>
      </c>
      <c r="H78" s="11">
        <f>SUMIF('[1]OBBE5G'!A:A,'[1]Argitaratzeko'!A78,'[1]OBBE5G'!AO:AO)</f>
        <v>2.4467</v>
      </c>
      <c r="I78" s="12">
        <f t="shared" si="3"/>
      </c>
      <c r="J78" s="27">
        <f t="shared" si="4"/>
        <v>4935212.661599999</v>
      </c>
      <c r="K78" s="27">
        <f t="shared" si="5"/>
        <v>12566.085876</v>
      </c>
      <c r="L78" s="13">
        <f>IF(E78+G78=0,MAX(L$6:L77)+1,0)</f>
        <v>0</v>
      </c>
    </row>
    <row r="79" spans="1:12" ht="12.75">
      <c r="A79" s="2">
        <v>74</v>
      </c>
      <c r="B79" s="3">
        <v>14596</v>
      </c>
      <c r="C79" s="2" t="s">
        <v>79</v>
      </c>
      <c r="D79" s="11">
        <f>SUMIF('[1]OBBE1G'!A:A,'[1]Argitaratzeko'!A79,'[1]OBBE1G'!AO:AO)</f>
        <v>2.81</v>
      </c>
      <c r="E79" s="3">
        <f>SUMIF('[1]OBBE2G'!A:A,'[1]Argitaratzeko'!A79,'[1]OBBE2G'!AO:AO)</f>
        <v>4281243.92</v>
      </c>
      <c r="F79" s="11">
        <f>SUMIF('[1]OBBE3G'!A:A,'[1]Argitaratzeko'!A79,'[1]OBBE3G'!AO:AO)</f>
        <v>9.2737</v>
      </c>
      <c r="G79" s="3">
        <f>SUMIF('[1]OBBE4G'!A:A,'[1]Argitaratzeko'!A79,'[1]OBBE4G'!AO:AO)</f>
        <v>379198.89</v>
      </c>
      <c r="H79" s="11">
        <f>SUMIF('[1]OBBE5G'!A:A,'[1]Argitaratzeko'!A79,'[1]OBBE5G'!AO:AO)</f>
        <v>3.3314</v>
      </c>
      <c r="I79" s="12">
        <f t="shared" si="3"/>
      </c>
      <c r="J79" s="27">
        <f t="shared" si="4"/>
        <v>12030295.4152</v>
      </c>
      <c r="K79" s="27">
        <f t="shared" si="5"/>
        <v>3516576.746193</v>
      </c>
      <c r="L79" s="13">
        <f>IF(E79+G79=0,MAX(L$6:L78)+1,0)</f>
        <v>0</v>
      </c>
    </row>
    <row r="80" spans="1:12" ht="12.75">
      <c r="A80" s="2">
        <v>75</v>
      </c>
      <c r="B80" s="3">
        <v>5881</v>
      </c>
      <c r="C80" s="2" t="s">
        <v>80</v>
      </c>
      <c r="D80" s="11">
        <f>SUMIF('[1]OBBE1G'!A:A,'[1]Argitaratzeko'!A80,'[1]OBBE1G'!AO:AO)</f>
        <v>1.24</v>
      </c>
      <c r="E80" s="3">
        <f>SUMIF('[1]OBBE2G'!A:A,'[1]Argitaratzeko'!A80,'[1]OBBE2G'!AO:AO)</f>
        <v>764972.81</v>
      </c>
      <c r="F80" s="11">
        <f>SUMIF('[1]OBBE3G'!A:A,'[1]Argitaratzeko'!A80,'[1]OBBE3G'!AO:AO)</f>
        <v>1</v>
      </c>
      <c r="G80" s="3">
        <f>SUMIF('[1]OBBE4G'!A:A,'[1]Argitaratzeko'!A80,'[1]OBBE4G'!AO:AO)</f>
        <v>9.4</v>
      </c>
      <c r="H80" s="11">
        <f>SUMIF('[1]OBBE5G'!A:A,'[1]Argitaratzeko'!A80,'[1]OBBE5G'!AO:AO)</f>
        <v>1.2388</v>
      </c>
      <c r="I80" s="12">
        <f t="shared" si="3"/>
      </c>
      <c r="J80" s="27">
        <f t="shared" si="4"/>
        <v>948566.2844000001</v>
      </c>
      <c r="K80" s="27">
        <f t="shared" si="5"/>
        <v>9.4</v>
      </c>
      <c r="L80" s="13">
        <f>IF(E80+G80=0,MAX(L$6:L79)+1,0)</f>
        <v>0</v>
      </c>
    </row>
    <row r="81" spans="1:12" ht="12.75">
      <c r="A81" s="2">
        <v>76</v>
      </c>
      <c r="B81" s="3">
        <v>10150</v>
      </c>
      <c r="C81" s="2" t="s">
        <v>81</v>
      </c>
      <c r="D81" s="11">
        <f>SUMIF('[1]OBBE1G'!A:A,'[1]Argitaratzeko'!A81,'[1]OBBE1G'!AO:AO)</f>
        <v>11.31</v>
      </c>
      <c r="E81" s="3">
        <f>SUMIF('[1]OBBE2G'!A:A,'[1]Argitaratzeko'!A81,'[1]OBBE2G'!AO:AO)</f>
        <v>1618115.98</v>
      </c>
      <c r="F81" s="11">
        <f>SUMIF('[1]OBBE3G'!A:A,'[1]Argitaratzeko'!A81,'[1]OBBE3G'!AO:AO)</f>
        <v>11.4722</v>
      </c>
      <c r="G81" s="3">
        <f>SUMIF('[1]OBBE4G'!A:A,'[1]Argitaratzeko'!A81,'[1]OBBE4G'!AO:AO)</f>
        <v>136675.99</v>
      </c>
      <c r="H81" s="11">
        <f>SUMIF('[1]OBBE5G'!A:A,'[1]Argitaratzeko'!A81,'[1]OBBE5G'!AO:AO)</f>
        <v>11.3237</v>
      </c>
      <c r="I81" s="12">
        <f t="shared" si="3"/>
      </c>
      <c r="J81" s="27">
        <f t="shared" si="4"/>
        <v>18300891.7338</v>
      </c>
      <c r="K81" s="27">
        <f t="shared" si="5"/>
        <v>1567974.292478</v>
      </c>
      <c r="L81" s="13">
        <f>IF(E81+G81=0,MAX(L$6:L80)+1,0)</f>
        <v>0</v>
      </c>
    </row>
    <row r="82" spans="1:12" ht="12.75">
      <c r="A82" s="2">
        <v>77</v>
      </c>
      <c r="B82" s="3">
        <v>6730</v>
      </c>
      <c r="C82" s="2" t="s">
        <v>82</v>
      </c>
      <c r="D82" s="11">
        <f>SUMIF('[1]OBBE1G'!A:A,'[1]Argitaratzeko'!A82,'[1]OBBE1G'!AO:AO)</f>
        <v>1.72</v>
      </c>
      <c r="E82" s="3">
        <f>SUMIF('[1]OBBE2G'!A:A,'[1]Argitaratzeko'!A82,'[1]OBBE2G'!AO:AO)</f>
        <v>1913399.36</v>
      </c>
      <c r="F82" s="11">
        <f>SUMIF('[1]OBBE3G'!A:A,'[1]Argitaratzeko'!A82,'[1]OBBE3G'!AO:AO)</f>
        <v>3</v>
      </c>
      <c r="G82" s="3">
        <f>SUMIF('[1]OBBE4G'!A:A,'[1]Argitaratzeko'!A82,'[1]OBBE4G'!AO:AO)</f>
        <v>5150</v>
      </c>
      <c r="H82" s="11">
        <f>SUMIF('[1]OBBE5G'!A:A,'[1]Argitaratzeko'!A82,'[1]OBBE5G'!AO:AO)</f>
        <v>1.7207</v>
      </c>
      <c r="I82" s="12">
        <f t="shared" si="3"/>
      </c>
      <c r="J82" s="27">
        <f t="shared" si="4"/>
        <v>3291046.8992000003</v>
      </c>
      <c r="K82" s="27">
        <f t="shared" si="5"/>
        <v>15450</v>
      </c>
      <c r="L82" s="13">
        <f>IF(E82+G82=0,MAX(L$6:L81)+1,0)</f>
        <v>0</v>
      </c>
    </row>
    <row r="83" spans="1:12" ht="12.75">
      <c r="A83" s="2">
        <v>78</v>
      </c>
      <c r="B83" s="3">
        <v>1613</v>
      </c>
      <c r="C83" s="2" t="s">
        <v>83</v>
      </c>
      <c r="D83" s="11">
        <f>SUMIF('[1]OBBE1G'!A:A,'[1]Argitaratzeko'!A83,'[1]OBBE1G'!AO:AO)</f>
        <v>8.15</v>
      </c>
      <c r="E83" s="3">
        <f>SUMIF('[1]OBBE2G'!A:A,'[1]Argitaratzeko'!A83,'[1]OBBE2G'!AO:AO)</f>
        <v>174541.41999999998</v>
      </c>
      <c r="F83" s="11">
        <f>SUMIF('[1]OBBE3G'!A:A,'[1]Argitaratzeko'!A83,'[1]OBBE3G'!AO:AO)</f>
        <v>4.5784</v>
      </c>
      <c r="G83" s="3">
        <f>SUMIF('[1]OBBE4G'!A:A,'[1]Argitaratzeko'!A83,'[1]OBBE4G'!AO:AO)</f>
        <v>1147.09</v>
      </c>
      <c r="H83" s="11">
        <f>SUMIF('[1]OBBE5G'!A:A,'[1]Argitaratzeko'!A83,'[1]OBBE5G'!AO:AO)</f>
        <v>8.1298</v>
      </c>
      <c r="I83" s="12">
        <f t="shared" si="3"/>
      </c>
      <c r="J83" s="27">
        <f t="shared" si="4"/>
        <v>1422512.5729999999</v>
      </c>
      <c r="K83" s="27">
        <f t="shared" si="5"/>
        <v>5251.836856</v>
      </c>
      <c r="L83" s="13">
        <f>IF(E83+G83=0,MAX(L$6:L82)+1,0)</f>
        <v>0</v>
      </c>
    </row>
    <row r="84" spans="1:12" ht="12.75">
      <c r="A84" s="2">
        <v>79</v>
      </c>
      <c r="B84" s="3">
        <v>23223</v>
      </c>
      <c r="C84" s="2" t="s">
        <v>84</v>
      </c>
      <c r="D84" s="11">
        <f>SUMIF('[1]OBBE1G'!A:A,'[1]Argitaratzeko'!A84,'[1]OBBE1G'!AO:AO)</f>
        <v>3.5</v>
      </c>
      <c r="E84" s="3">
        <f>SUMIF('[1]OBBE2G'!A:A,'[1]Argitaratzeko'!A84,'[1]OBBE2G'!AO:AO)</f>
        <v>4434440.69</v>
      </c>
      <c r="F84" s="11">
        <f>SUMIF('[1]OBBE3G'!A:A,'[1]Argitaratzeko'!A84,'[1]OBBE3G'!AO:AO)</f>
        <v>3.9714</v>
      </c>
      <c r="G84" s="3">
        <f>SUMIF('[1]OBBE4G'!A:A,'[1]Argitaratzeko'!A84,'[1]OBBE4G'!AO:AO)</f>
        <v>11902.81</v>
      </c>
      <c r="H84" s="11">
        <f>SUMIF('[1]OBBE5G'!A:A,'[1]Argitaratzeko'!A84,'[1]OBBE5G'!AO:AO)</f>
        <v>3.4993</v>
      </c>
      <c r="I84" s="12">
        <f t="shared" si="3"/>
      </c>
      <c r="J84" s="27">
        <f t="shared" si="4"/>
        <v>15520542.415000001</v>
      </c>
      <c r="K84" s="27">
        <f t="shared" si="5"/>
        <v>47270.819634</v>
      </c>
      <c r="L84" s="13">
        <f>IF(E84+G84=0,MAX(L$6:L83)+1,0)</f>
        <v>0</v>
      </c>
    </row>
    <row r="85" spans="1:12" ht="12.75">
      <c r="A85" s="2">
        <v>80</v>
      </c>
      <c r="B85" s="3">
        <v>9834</v>
      </c>
      <c r="C85" s="2" t="s">
        <v>85</v>
      </c>
      <c r="D85" s="11">
        <f>SUMIF('[1]OBBE1G'!A:A,'[1]Argitaratzeko'!A85,'[1]OBBE1G'!AO:AO)</f>
        <v>5.12</v>
      </c>
      <c r="E85" s="3">
        <f>SUMIF('[1]OBBE2G'!A:A,'[1]Argitaratzeko'!A85,'[1]OBBE2G'!AO:AO)</f>
        <v>2368484.19</v>
      </c>
      <c r="F85" s="11">
        <f>SUMIF('[1]OBBE3G'!A:A,'[1]Argitaratzeko'!A85,'[1]OBBE3G'!AO:AO)</f>
        <v>0.1027</v>
      </c>
      <c r="G85" s="3">
        <f>SUMIF('[1]OBBE4G'!A:A,'[1]Argitaratzeko'!A85,'[1]OBBE4G'!AO:AO)</f>
        <v>6033.46</v>
      </c>
      <c r="H85" s="11">
        <f>SUMIF('[1]OBBE5G'!A:A,'[1]Argitaratzeko'!A85,'[1]OBBE5G'!AO:AO)</f>
        <v>5.1053</v>
      </c>
      <c r="I85" s="12">
        <f t="shared" si="3"/>
      </c>
      <c r="J85" s="27">
        <f t="shared" si="4"/>
        <v>12126639.0528</v>
      </c>
      <c r="K85" s="27">
        <f t="shared" si="5"/>
        <v>619.636342</v>
      </c>
      <c r="L85" s="13">
        <f>IF(E85+G85=0,MAX(L$6:L84)+1,0)</f>
        <v>0</v>
      </c>
    </row>
    <row r="86" spans="1:12" ht="12.75">
      <c r="A86" s="2">
        <v>81</v>
      </c>
      <c r="B86" s="3">
        <v>10044</v>
      </c>
      <c r="C86" s="2" t="s">
        <v>86</v>
      </c>
      <c r="D86" s="11">
        <f>SUMIF('[1]OBBE1G'!A:A,'[1]Argitaratzeko'!A86,'[1]OBBE1G'!AO:AO)</f>
        <v>8.68</v>
      </c>
      <c r="E86" s="3">
        <f>SUMIF('[1]OBBE2G'!A:A,'[1]Argitaratzeko'!A86,'[1]OBBE2G'!AO:AO)</f>
        <v>2286548.7</v>
      </c>
      <c r="F86" s="11">
        <f>SUMIF('[1]OBBE3G'!A:A,'[1]Argitaratzeko'!A86,'[1]OBBE3G'!AO:AO)</f>
        <v>23.0257</v>
      </c>
      <c r="G86" s="3">
        <f>SUMIF('[1]OBBE4G'!A:A,'[1]Argitaratzeko'!A86,'[1]OBBE4G'!AO:AO)</f>
        <v>131854.34</v>
      </c>
      <c r="H86" s="11">
        <f>SUMIF('[1]OBBE5G'!A:A,'[1]Argitaratzeko'!A86,'[1]OBBE5G'!AO:AO)</f>
        <v>9.4613</v>
      </c>
      <c r="I86" s="12">
        <f t="shared" si="3"/>
      </c>
      <c r="J86" s="27">
        <f t="shared" si="4"/>
        <v>19847242.716000002</v>
      </c>
      <c r="K86" s="27">
        <f t="shared" si="5"/>
        <v>3036038.476538</v>
      </c>
      <c r="L86" s="13">
        <f>IF(E86+G86=0,MAX(L$6:L85)+1,0)</f>
        <v>0</v>
      </c>
    </row>
    <row r="87" spans="1:12" ht="12.75">
      <c r="A87" s="2">
        <v>82</v>
      </c>
      <c r="B87" s="3">
        <v>2010</v>
      </c>
      <c r="C87" s="2" t="s">
        <v>87</v>
      </c>
      <c r="D87" s="11">
        <f>SUMIF('[1]OBBE1G'!A:A,'[1]Argitaratzeko'!A87,'[1]OBBE1G'!AO:AO)</f>
        <v>0.07</v>
      </c>
      <c r="E87" s="3">
        <f>SUMIF('[1]OBBE2G'!A:A,'[1]Argitaratzeko'!A87,'[1]OBBE2G'!AO:AO)</f>
        <v>539928.94</v>
      </c>
      <c r="F87" s="11">
        <f>SUMIF('[1]OBBE3G'!A:A,'[1]Argitaratzeko'!A87,'[1]OBBE3G'!AO:AO)</f>
        <v>62.8103</v>
      </c>
      <c r="G87" s="3">
        <f>SUMIF('[1]OBBE4G'!A:A,'[1]Argitaratzeko'!A87,'[1]OBBE4G'!AO:AO)</f>
        <v>392.27</v>
      </c>
      <c r="H87" s="11">
        <f>SUMIF('[1]OBBE5G'!A:A,'[1]Argitaratzeko'!A87,'[1]OBBE5G'!AO:AO)</f>
        <v>0.1151</v>
      </c>
      <c r="I87" s="12">
        <f t="shared" si="3"/>
      </c>
      <c r="J87" s="27">
        <f t="shared" si="4"/>
        <v>37795.0258</v>
      </c>
      <c r="K87" s="27">
        <f t="shared" si="5"/>
        <v>24638.596381</v>
      </c>
      <c r="L87" s="13">
        <f>IF(E87+G87=0,MAX(L$6:L86)+1,0)</f>
        <v>0</v>
      </c>
    </row>
    <row r="88" spans="1:12" ht="12.75">
      <c r="A88" s="2">
        <v>83</v>
      </c>
      <c r="B88" s="3">
        <v>18253</v>
      </c>
      <c r="C88" s="2" t="s">
        <v>88</v>
      </c>
      <c r="D88" s="11">
        <f>SUMIF('[1]OBBE1G'!A:A,'[1]Argitaratzeko'!A88,'[1]OBBE1G'!AO:AO)</f>
        <v>5.71</v>
      </c>
      <c r="E88" s="3">
        <f>SUMIF('[1]OBBE2G'!A:A,'[1]Argitaratzeko'!A88,'[1]OBBE2G'!AO:AO)</f>
        <v>2507690.12</v>
      </c>
      <c r="F88" s="11">
        <f>SUMIF('[1]OBBE3G'!A:A,'[1]Argitaratzeko'!A88,'[1]OBBE3G'!AO:AO)</f>
        <v>5.0096</v>
      </c>
      <c r="G88" s="3">
        <f>SUMIF('[1]OBBE4G'!A:A,'[1]Argitaratzeko'!A88,'[1]OBBE4G'!AO:AO)</f>
        <v>272411.96</v>
      </c>
      <c r="H88" s="11">
        <f>SUMIF('[1]OBBE5G'!A:A,'[1]Argitaratzeko'!A88,'[1]OBBE5G'!AO:AO)</f>
        <v>5.6381</v>
      </c>
      <c r="I88" s="12">
        <f t="shared" si="3"/>
      </c>
      <c r="J88" s="27">
        <f t="shared" si="4"/>
        <v>14318910.5852</v>
      </c>
      <c r="K88" s="27">
        <f t="shared" si="5"/>
        <v>1364674.954816</v>
      </c>
      <c r="L88" s="13">
        <f>IF(E88+G88=0,MAX(L$6:L87)+1,0)</f>
        <v>0</v>
      </c>
    </row>
    <row r="89" spans="1:12" ht="12.75">
      <c r="A89" s="2">
        <v>84</v>
      </c>
      <c r="B89" s="3">
        <v>6272</v>
      </c>
      <c r="C89" s="2" t="s">
        <v>89</v>
      </c>
      <c r="D89" s="11">
        <f>SUMIF('[1]OBBE1G'!A:A,'[1]Argitaratzeko'!A89,'[1]OBBE1G'!AO:AO)</f>
        <v>8.05</v>
      </c>
      <c r="E89" s="3">
        <f>SUMIF('[1]OBBE2G'!A:A,'[1]Argitaratzeko'!A89,'[1]OBBE2G'!AO:AO)</f>
        <v>2042114.49</v>
      </c>
      <c r="F89" s="11">
        <f>SUMIF('[1]OBBE3G'!A:A,'[1]Argitaratzeko'!A89,'[1]OBBE3G'!AO:AO)</f>
        <v>0</v>
      </c>
      <c r="G89" s="3">
        <f>SUMIF('[1]OBBE4G'!A:A,'[1]Argitaratzeko'!A89,'[1]OBBE4G'!AO:AO)</f>
        <v>0</v>
      </c>
      <c r="H89" s="11">
        <f>SUMIF('[1]OBBE5G'!A:A,'[1]Argitaratzeko'!A89,'[1]OBBE5G'!AO:AO)</f>
        <v>8.0549</v>
      </c>
      <c r="I89" s="12">
        <f t="shared" si="3"/>
      </c>
      <c r="J89" s="27">
        <f t="shared" si="4"/>
        <v>16439021.644500002</v>
      </c>
      <c r="K89" s="27">
        <f t="shared" si="5"/>
        <v>0</v>
      </c>
      <c r="L89" s="13">
        <f>IF(E89+G89=0,MAX(L$6:L88)+1,0)</f>
        <v>0</v>
      </c>
    </row>
    <row r="90" spans="1:12" ht="12.75">
      <c r="A90" s="2">
        <v>85</v>
      </c>
      <c r="B90" s="2">
        <v>137</v>
      </c>
      <c r="C90" s="2" t="s">
        <v>90</v>
      </c>
      <c r="D90" s="11">
        <f>SUMIF('[1]OBBE1G'!A:A,'[1]Argitaratzeko'!A90,'[1]OBBE1G'!AO:AO)</f>
        <v>2.63</v>
      </c>
      <c r="E90" s="3">
        <f>SUMIF('[1]OBBE2G'!A:A,'[1]Argitaratzeko'!A90,'[1]OBBE2G'!AO:AO)</f>
        <v>33762.88</v>
      </c>
      <c r="F90" s="11">
        <f>SUMIF('[1]OBBE3G'!A:A,'[1]Argitaratzeko'!A90,'[1]OBBE3G'!AO:AO)</f>
        <v>4.6341</v>
      </c>
      <c r="G90" s="3">
        <f>SUMIF('[1]OBBE4G'!A:A,'[1]Argitaratzeko'!A90,'[1]OBBE4G'!AO:AO)</f>
        <v>1591.54</v>
      </c>
      <c r="H90" s="11">
        <f>SUMIF('[1]OBBE5G'!A:A,'[1]Argitaratzeko'!A90,'[1]OBBE5G'!AO:AO)</f>
        <v>2.7218</v>
      </c>
      <c r="I90" s="12">
        <f t="shared" si="3"/>
      </c>
      <c r="J90" s="27">
        <f t="shared" si="4"/>
        <v>88796.37439999999</v>
      </c>
      <c r="K90" s="27">
        <f t="shared" si="5"/>
        <v>7375.355514</v>
      </c>
      <c r="L90" s="13">
        <f>IF(E90+G90=0,MAX(L$6:L89)+1,0)</f>
        <v>0</v>
      </c>
    </row>
    <row r="91" spans="1:12" ht="12.75">
      <c r="A91" s="2">
        <v>86</v>
      </c>
      <c r="B91" s="2">
        <v>218</v>
      </c>
      <c r="C91" s="2" t="s">
        <v>91</v>
      </c>
      <c r="D91" s="11">
        <f>SUMIF('[1]OBBE1G'!A:A,'[1]Argitaratzeko'!A91,'[1]OBBE1G'!AO:AO)</f>
        <v>4.89</v>
      </c>
      <c r="E91" s="3">
        <f>SUMIF('[1]OBBE2G'!A:A,'[1]Argitaratzeko'!A91,'[1]OBBE2G'!AO:AO)</f>
        <v>48518.51</v>
      </c>
      <c r="F91" s="11">
        <f>SUMIF('[1]OBBE3G'!A:A,'[1]Argitaratzeko'!A91,'[1]OBBE3G'!AO:AO)</f>
        <v>271.6884</v>
      </c>
      <c r="G91" s="3">
        <f>SUMIF('[1]OBBE4G'!A:A,'[1]Argitaratzeko'!A91,'[1]OBBE4G'!AO:AO)</f>
        <v>11800.72</v>
      </c>
      <c r="H91" s="11">
        <f>SUMIF('[1]OBBE5G'!A:A,'[1]Argitaratzeko'!A91,'[1]OBBE5G'!AO:AO)</f>
        <v>57.0872</v>
      </c>
      <c r="I91" s="12">
        <f t="shared" si="3"/>
        <v>57.0872</v>
      </c>
      <c r="J91" s="27">
        <f t="shared" si="4"/>
        <v>237255.5139</v>
      </c>
      <c r="K91" s="27">
        <f t="shared" si="5"/>
        <v>3206118.7356479997</v>
      </c>
      <c r="L91" s="13">
        <f>IF(E91+G91=0,MAX(L$6:L90)+1,0)</f>
        <v>0</v>
      </c>
    </row>
    <row r="92" spans="1:12" ht="12.75">
      <c r="A92" s="2">
        <v>87</v>
      </c>
      <c r="B92" s="2">
        <v>179</v>
      </c>
      <c r="C92" s="2" t="s">
        <v>92</v>
      </c>
      <c r="D92" s="11">
        <f>SUMIF('[1]OBBE1G'!A:A,'[1]Argitaratzeko'!A92,'[1]OBBE1G'!AO:AO)</f>
        <v>24.17</v>
      </c>
      <c r="E92" s="3">
        <f>SUMIF('[1]OBBE2G'!A:A,'[1]Argitaratzeko'!A92,'[1]OBBE2G'!AO:AO)</f>
        <v>57426.41</v>
      </c>
      <c r="F92" s="11">
        <f>SUMIF('[1]OBBE3G'!A:A,'[1]Argitaratzeko'!A92,'[1]OBBE3G'!AO:AO)</f>
        <v>5.7389</v>
      </c>
      <c r="G92" s="3">
        <f>SUMIF('[1]OBBE4G'!A:A,'[1]Argitaratzeko'!A92,'[1]OBBE4G'!AO:AO)</f>
        <v>1152.93</v>
      </c>
      <c r="H92" s="11">
        <f>SUMIF('[1]OBBE5G'!A:A,'[1]Argitaratzeko'!A92,'[1]OBBE5G'!AO:AO)</f>
        <v>23.808</v>
      </c>
      <c r="I92" s="12">
        <f t="shared" si="3"/>
      </c>
      <c r="J92" s="27">
        <f t="shared" si="4"/>
        <v>1387996.3297000001</v>
      </c>
      <c r="K92" s="27">
        <f t="shared" si="5"/>
        <v>6616.549977000001</v>
      </c>
      <c r="L92" s="13">
        <f>IF(E92+G92=0,MAX(L$6:L91)+1,0)</f>
        <v>0</v>
      </c>
    </row>
    <row r="93" spans="1:12" ht="12.75">
      <c r="A93" s="2">
        <v>88</v>
      </c>
      <c r="B93" s="2">
        <v>153</v>
      </c>
      <c r="C93" s="2" t="s">
        <v>93</v>
      </c>
      <c r="D93" s="11">
        <f>SUMIF('[1]OBBE1G'!A:A,'[1]Argitaratzeko'!A93,'[1]OBBE1G'!AO:AO)</f>
        <v>3.94</v>
      </c>
      <c r="E93" s="3">
        <f>SUMIF('[1]OBBE2G'!A:A,'[1]Argitaratzeko'!A93,'[1]OBBE2G'!AO:AO)</f>
        <v>114525.19</v>
      </c>
      <c r="F93" s="11">
        <f>SUMIF('[1]OBBE3G'!A:A,'[1]Argitaratzeko'!A93,'[1]OBBE3G'!AO:AO)</f>
        <v>114.0693</v>
      </c>
      <c r="G93" s="3">
        <f>SUMIF('[1]OBBE4G'!A:A,'[1]Argitaratzeko'!A93,'[1]OBBE4G'!AO:AO)</f>
        <v>1008.57</v>
      </c>
      <c r="H93" s="11">
        <f>SUMIF('[1]OBBE5G'!A:A,'[1]Argitaratzeko'!A93,'[1]OBBE5G'!AO:AO)</f>
        <v>4.8971</v>
      </c>
      <c r="I93" s="12">
        <f t="shared" si="3"/>
      </c>
      <c r="J93" s="27">
        <f t="shared" si="4"/>
        <v>451229.2486</v>
      </c>
      <c r="K93" s="27">
        <f t="shared" si="5"/>
        <v>115046.873901</v>
      </c>
      <c r="L93" s="13">
        <f>IF(E93+G93=0,MAX(L$6:L92)+1,0)</f>
        <v>0</v>
      </c>
    </row>
    <row r="94" spans="4:12" ht="12.75">
      <c r="D94" s="11">
        <f>SUMIF('[1]OBBE1G'!A:A,'[1]Argitaratzeko'!A94,'[1]OBBE1G'!AM:AM)</f>
        <v>0</v>
      </c>
      <c r="E94" s="3">
        <f>SUMIF('[1]OBBE2G'!A:A,'[1]Argitaratzeko'!A94,'[1]OBBE2G'!AM:AM)</f>
        <v>0</v>
      </c>
      <c r="F94" s="11">
        <f>SUMIF('[1]OBBE3G'!A:A,'[1]Argitaratzeko'!A94,'[1]OBBE3G'!AM:AM)</f>
        <v>0</v>
      </c>
      <c r="G94" s="3">
        <f>SUMIF('[1]OBBE4G'!A:A,'[1]Argitaratzeko'!A94,'[1]OBBE4G'!AM:AM)</f>
        <v>0</v>
      </c>
      <c r="H94" s="11">
        <f>SUMIF('[1]OBBE5G'!A:A,'[1]Argitaratzeko'!A94,'[1]OBBE5G'!AM:AM)</f>
        <v>0</v>
      </c>
      <c r="I94" s="12">
        <f t="shared" si="3"/>
      </c>
      <c r="J94" s="27">
        <f>D94*E94</f>
        <v>0</v>
      </c>
      <c r="K94" s="27">
        <f>F94*G94</f>
        <v>0</v>
      </c>
      <c r="L94" s="13">
        <f>IF(E94+G94=0,MAX(L$6:L93)+1,0)</f>
        <v>3</v>
      </c>
    </row>
    <row r="95" spans="1:12" ht="12.75">
      <c r="A95" s="2" t="s">
        <v>94</v>
      </c>
      <c r="B95" s="2">
        <f>SUM(B6:B94)</f>
        <v>720444</v>
      </c>
      <c r="D95" s="11"/>
      <c r="E95" s="3"/>
      <c r="F95" s="11"/>
      <c r="G95" s="3"/>
      <c r="H95" s="11"/>
      <c r="I95" s="12"/>
      <c r="J95" s="27"/>
      <c r="K95" s="27"/>
      <c r="L95" s="13"/>
    </row>
    <row r="96" spans="1:12" s="1" customFormat="1" ht="12.75">
      <c r="A96" s="38" t="s">
        <v>95</v>
      </c>
      <c r="B96" s="38"/>
      <c r="C96" s="38"/>
      <c r="D96" s="14">
        <f>J96/E96</f>
        <v>4.798234109039784</v>
      </c>
      <c r="E96" s="15">
        <f>SUM(E6:E95)</f>
        <v>109641944.47000003</v>
      </c>
      <c r="F96" s="14">
        <f>K96/G96</f>
        <v>54.00739457853011</v>
      </c>
      <c r="G96" s="15">
        <f>SUM(G6:G95)</f>
        <v>5173679.179999998</v>
      </c>
      <c r="H96" s="14">
        <f>(D96*E96+F96*G96)/(E96+G96)</f>
        <v>7.015636243808235</v>
      </c>
      <c r="I96" s="16"/>
      <c r="J96" s="28">
        <f>SUM(J6:J95)</f>
        <v>526087717.73740005</v>
      </c>
      <c r="K96" s="28">
        <f>SUM(K6:K95)</f>
        <v>279416932.896986</v>
      </c>
      <c r="L96" s="29"/>
    </row>
    <row r="97" spans="4:12" ht="12.75">
      <c r="D97" s="11"/>
      <c r="E97" s="11"/>
      <c r="F97" s="11"/>
      <c r="G97" s="11"/>
      <c r="H97" s="11"/>
      <c r="I97" s="17"/>
      <c r="J97" s="27"/>
      <c r="K97" s="27"/>
      <c r="L97" s="13"/>
    </row>
    <row r="98" spans="4:12" ht="12.75">
      <c r="D98" s="11"/>
      <c r="H98" s="11"/>
      <c r="I98" s="17"/>
      <c r="J98" s="27"/>
      <c r="K98" s="27"/>
      <c r="L98" s="13"/>
    </row>
    <row r="99" spans="1:12" ht="18">
      <c r="A99" s="32" t="s">
        <v>0</v>
      </c>
      <c r="B99" s="32"/>
      <c r="C99" s="32"/>
      <c r="D99" s="32"/>
      <c r="E99" s="32"/>
      <c r="F99" s="32"/>
      <c r="G99" s="32"/>
      <c r="H99" s="32"/>
      <c r="I99" s="17"/>
      <c r="J99" s="27"/>
      <c r="K99" s="27"/>
      <c r="L99" s="13"/>
    </row>
    <row r="100" spans="1:12" ht="18">
      <c r="A100" s="32" t="str">
        <f>$A$2</f>
        <v>2022ko 3. hiruhilekoa</v>
      </c>
      <c r="B100" s="32"/>
      <c r="C100" s="32"/>
      <c r="D100" s="32"/>
      <c r="E100" s="32"/>
      <c r="F100" s="32"/>
      <c r="G100" s="32"/>
      <c r="H100" s="32"/>
      <c r="I100" s="17"/>
      <c r="J100" s="27"/>
      <c r="K100" s="27"/>
      <c r="L100" s="13"/>
    </row>
    <row r="101" spans="9:12" ht="13.5" thickBot="1">
      <c r="I101" s="17"/>
      <c r="J101" s="27"/>
      <c r="K101" s="27"/>
      <c r="L101" s="13"/>
    </row>
    <row r="102" spans="1:12" ht="12.75">
      <c r="A102" s="4"/>
      <c r="B102" s="5"/>
      <c r="C102" s="6"/>
      <c r="D102" s="33" t="s">
        <v>1</v>
      </c>
      <c r="E102" s="34"/>
      <c r="F102" s="33" t="s">
        <v>2</v>
      </c>
      <c r="G102" s="34"/>
      <c r="H102" s="7"/>
      <c r="I102" s="17"/>
      <c r="J102" s="27"/>
      <c r="K102" s="27"/>
      <c r="L102" s="13"/>
    </row>
    <row r="103" spans="1:12" ht="13.5" thickBot="1">
      <c r="A103" s="18"/>
      <c r="B103" s="19"/>
      <c r="C103" s="8" t="s">
        <v>112</v>
      </c>
      <c r="D103" s="9" t="s">
        <v>4</v>
      </c>
      <c r="E103" s="8" t="s">
        <v>5</v>
      </c>
      <c r="F103" s="9" t="s">
        <v>4</v>
      </c>
      <c r="G103" s="8" t="s">
        <v>5</v>
      </c>
      <c r="H103" s="10" t="s">
        <v>6</v>
      </c>
      <c r="I103" s="17"/>
      <c r="J103" s="27"/>
      <c r="K103" s="27"/>
      <c r="L103" s="13"/>
    </row>
    <row r="104" spans="1:12" ht="11.25">
      <c r="A104" s="13">
        <f>COUNTIF($B$6:$B$93,"&lt;"&amp;B104)</f>
        <v>32</v>
      </c>
      <c r="B104" s="3">
        <v>1000</v>
      </c>
      <c r="C104" s="20" t="s">
        <v>100</v>
      </c>
      <c r="D104" s="11">
        <f aca="true" t="shared" si="6" ref="D104:D110">J104/E104</f>
        <v>7.698383146960837</v>
      </c>
      <c r="E104" s="3">
        <f>SUMIF($B$6:$B$94,"&lt;"&amp;$B104,E$6:E$94)</f>
        <v>3587968.64</v>
      </c>
      <c r="F104" s="11">
        <f aca="true" t="shared" si="7" ref="F104:F110">K104/G104</f>
        <v>25.65477896048941</v>
      </c>
      <c r="G104" s="3">
        <f>SUMIF($B$6:$B$94,"&lt;"&amp;$B104,G$6:G$94)</f>
        <v>730737.53</v>
      </c>
      <c r="H104" s="11">
        <f>(D104*E104+F104*G104)/(E104+G104)</f>
        <v>10.736657066966886</v>
      </c>
      <c r="I104" s="21"/>
      <c r="J104" s="27">
        <f>SUMIF($B$6:$B$94,"&lt;"&amp;$B104,J$6:J$94)</f>
        <v>27621557.309999995</v>
      </c>
      <c r="K104" s="27">
        <f>SUMIF($B$6:$B$94,"&lt;"&amp;$B104,K$6:K$94)</f>
        <v>18746909.810284</v>
      </c>
      <c r="L104" s="13"/>
    </row>
    <row r="105" spans="1:12" ht="11.25">
      <c r="A105" s="13">
        <f>COUNTIF($B$6:$B$93,"&lt;"&amp;B105)-SUM(A$104:A104)</f>
        <v>22</v>
      </c>
      <c r="B105" s="3">
        <v>5000</v>
      </c>
      <c r="C105" s="20" t="s">
        <v>101</v>
      </c>
      <c r="D105" s="11">
        <f t="shared" si="6"/>
        <v>3.475576574029803</v>
      </c>
      <c r="E105" s="3">
        <f>SUMIF($B$6:$B$94,"&lt;"&amp;$B105,E$6:E$94)-SUM(E$104:E104)</f>
        <v>9169871.649999997</v>
      </c>
      <c r="F105" s="11">
        <f t="shared" si="7"/>
        <v>43.83441777817378</v>
      </c>
      <c r="G105" s="3">
        <f>SUMIF($B$6:$B$94,"&lt;"&amp;$B105,G$6:G$94)-SUM(G$104:G104)</f>
        <v>382401.3700000001</v>
      </c>
      <c r="H105" s="11">
        <f aca="true" t="shared" si="8" ref="H105:H110">(D105*E105+F105*G105)/(E105+G105)</f>
        <v>5.0912418859156565</v>
      </c>
      <c r="I105" s="21"/>
      <c r="J105" s="27">
        <f>SUMIF($B$6:$B$94,"&lt;"&amp;$B105,J$6:J$94)-SUM(J$104:J104)</f>
        <v>31870591.093600005</v>
      </c>
      <c r="K105" s="27">
        <f>SUMIF($B$6:$B$94,"&lt;"&amp;$B105,K$6:K$94)-SUM(K$104:K104)</f>
        <v>16762341.411526013</v>
      </c>
      <c r="L105" s="13"/>
    </row>
    <row r="106" spans="1:12" ht="11.25">
      <c r="A106" s="13">
        <f>COUNTIF($B$6:$B$93,"&lt;"&amp;B106)-SUM(A$104:A105)</f>
        <v>13</v>
      </c>
      <c r="B106" s="3">
        <v>10000</v>
      </c>
      <c r="C106" s="20" t="s">
        <v>102</v>
      </c>
      <c r="D106" s="11">
        <f t="shared" si="6"/>
        <v>5.267237017206377</v>
      </c>
      <c r="E106" s="3">
        <f>SUMIF($B$6:$B$94,"&lt;"&amp;$B106,E$6:E$94)-SUM(E$104:E105)</f>
        <v>21400972.93999999</v>
      </c>
      <c r="F106" s="11">
        <f t="shared" si="7"/>
        <v>8.20289631823657</v>
      </c>
      <c r="G106" s="3">
        <f>SUMIF($B$6:$B$94,"&lt;"&amp;$B106,G$6:G$94)-SUM(G$104:G105)</f>
        <v>764981.5300000003</v>
      </c>
      <c r="H106" s="11">
        <f t="shared" si="8"/>
        <v>5.368551181083247</v>
      </c>
      <c r="I106" s="21"/>
      <c r="J106" s="27">
        <f>SUMIF($B$6:$B$94,"&lt;"&amp;$B106,J$6:J$94)-SUM(J$104:J105)</f>
        <v>112723996.87379995</v>
      </c>
      <c r="K106" s="27">
        <f>SUMIF($B$6:$B$94,"&lt;"&amp;$B106,K$6:K$94)-SUM(K$104:K105)</f>
        <v>6275064.175955981</v>
      </c>
      <c r="L106" s="13"/>
    </row>
    <row r="107" spans="1:12" ht="11.25">
      <c r="A107" s="13">
        <f>COUNTIF($B$6:$B$93,"&lt;"&amp;B107)-SUM(A$104:A106)</f>
        <v>14</v>
      </c>
      <c r="B107" s="3">
        <v>20000</v>
      </c>
      <c r="C107" s="20" t="s">
        <v>103</v>
      </c>
      <c r="D107" s="11">
        <f t="shared" si="6"/>
        <v>5.009894643529752</v>
      </c>
      <c r="E107" s="3">
        <f>SUMIF($B$6:$B$94,"&lt;"&amp;$B107,E$6:E$94)-SUM(E$104:E106)</f>
        <v>37584564.96000001</v>
      </c>
      <c r="F107" s="11">
        <f t="shared" si="7"/>
        <v>17.606887344761446</v>
      </c>
      <c r="G107" s="3">
        <f>SUMIF($B$6:$B$94,"&lt;"&amp;$B107,G$6:G$94)-SUM(G$104:G106)</f>
        <v>2100539.379999998</v>
      </c>
      <c r="H107" s="11">
        <f t="shared" si="8"/>
        <v>5.676655627999163</v>
      </c>
      <c r="I107" s="21"/>
      <c r="J107" s="27">
        <f>SUMIF($B$6:$B$94,"&lt;"&amp;$B107,J$6:J$94)-SUM(J$104:J106)</f>
        <v>188294710.67250007</v>
      </c>
      <c r="K107" s="27">
        <f>SUMIF($B$6:$B$94,"&lt;"&amp;$B107,K$6:K$94)-SUM(K$104:K106)</f>
        <v>36983960.22689502</v>
      </c>
      <c r="L107" s="13"/>
    </row>
    <row r="108" spans="1:12" ht="11.25">
      <c r="A108" s="13">
        <f>COUNTIF($B$6:$B$93,"&lt;"&amp;B108)-SUM(A$104:A107)</f>
        <v>6</v>
      </c>
      <c r="B108" s="3">
        <v>100000</v>
      </c>
      <c r="C108" s="20" t="s">
        <v>104</v>
      </c>
      <c r="D108" s="11">
        <f t="shared" si="6"/>
        <v>4.368947905949646</v>
      </c>
      <c r="E108" s="3">
        <f>SUMIF($B$6:$B$94,"&lt;"&amp;$B108,E$6:E$94)-SUM(E$104:E107)</f>
        <v>37898566.28000003</v>
      </c>
      <c r="F108" s="11">
        <f t="shared" si="7"/>
        <v>167.90410457725477</v>
      </c>
      <c r="G108" s="3">
        <f>SUMIF($B$6:$B$94,"&lt;"&amp;$B108,G$6:G$94)-SUM(G$104:G107)</f>
        <v>1195019.3699999992</v>
      </c>
      <c r="H108" s="11">
        <f t="shared" si="8"/>
        <v>9.367918367442583</v>
      </c>
      <c r="I108" s="21"/>
      <c r="J108" s="27">
        <f>SUMIF($B$6:$B$94,"&lt;"&amp;$B108,J$6:J$94)-SUM(J$104:J107)</f>
        <v>165576861.78750002</v>
      </c>
      <c r="K108" s="27">
        <f>SUMIF($B$6:$B$94,"&lt;"&amp;$B108,K$6:K$94)-SUM(K$104:K107)</f>
        <v>200648657.27232498</v>
      </c>
      <c r="L108" s="13"/>
    </row>
    <row r="109" spans="1:12" ht="11.25">
      <c r="A109" s="22">
        <f>COUNTIF($B$6:$B$93,"&lt;"&amp;B109)-SUM(A$104:A108)</f>
        <v>1</v>
      </c>
      <c r="B109" s="3">
        <v>200000</v>
      </c>
      <c r="C109" s="20" t="s">
        <v>105</v>
      </c>
      <c r="D109" s="23" t="e">
        <f t="shared" si="6"/>
        <v>#DIV/0!</v>
      </c>
      <c r="E109" s="24">
        <f>SUMIF($B$6:$B$94,"&lt;"&amp;$B109,E$6:E$94)-SUM(E$104:E108)</f>
        <v>0</v>
      </c>
      <c r="F109" s="23" t="e">
        <f t="shared" si="7"/>
        <v>#DIV/0!</v>
      </c>
      <c r="G109" s="24">
        <f>SUMIF($B$6:$B$94,"&lt;"&amp;$B109,G$6:G$94)-SUM(G$104:G108)</f>
        <v>0</v>
      </c>
      <c r="H109" s="23" t="e">
        <f>(D109*E109+F109*G109)/(E109+G109)</f>
        <v>#DIV/0!</v>
      </c>
      <c r="I109" s="25"/>
      <c r="J109" s="30">
        <f>SUMIF($B$6:$B$94,"&lt;"&amp;$B109,J$6:J$94)-SUM(J$104:J108)</f>
        <v>0</v>
      </c>
      <c r="K109" s="30">
        <f>SUMIF($B$6:$B$94,"&lt;"&amp;$B109,K$6:K$94)-SUM(K$104:K108)</f>
        <v>0</v>
      </c>
      <c r="L109" s="13"/>
    </row>
    <row r="110" spans="1:12" ht="11.25">
      <c r="A110" s="22">
        <f>SUM(A104:A109)</f>
        <v>88</v>
      </c>
      <c r="D110" s="11">
        <f t="shared" si="6"/>
        <v>4.798234109039784</v>
      </c>
      <c r="E110" s="3">
        <f>SUM(E104:E109)</f>
        <v>109641944.47000003</v>
      </c>
      <c r="F110" s="11">
        <f t="shared" si="7"/>
        <v>54.00739457853011</v>
      </c>
      <c r="G110" s="3">
        <f>SUM(G104:G109)</f>
        <v>5173679.179999998</v>
      </c>
      <c r="H110" s="11">
        <f t="shared" si="8"/>
        <v>7.015636243808235</v>
      </c>
      <c r="I110" s="25"/>
      <c r="J110" s="30">
        <f>SUM(J104:J109)</f>
        <v>526087717.73740005</v>
      </c>
      <c r="K110" s="30">
        <f>SUM(K104:K109)</f>
        <v>279416932.896986</v>
      </c>
      <c r="L110" s="13"/>
    </row>
    <row r="111" spans="4:12" ht="12.75">
      <c r="D111" s="26">
        <f>D96-D110</f>
        <v>0</v>
      </c>
      <c r="E111" s="26">
        <f>E96-E110</f>
        <v>0</v>
      </c>
      <c r="F111" s="26">
        <f>F96-F110</f>
        <v>0</v>
      </c>
      <c r="G111" s="26">
        <f>G96-G110</f>
        <v>0</v>
      </c>
      <c r="H111" s="26">
        <f>H96-H110</f>
        <v>0</v>
      </c>
      <c r="I111" s="17"/>
      <c r="J111" s="31">
        <f>J96-J110</f>
        <v>0</v>
      </c>
      <c r="K111" s="31">
        <f>K96-K110</f>
        <v>0</v>
      </c>
      <c r="L111" s="13"/>
    </row>
    <row r="113" spans="1:8" ht="18">
      <c r="A113" s="32" t="s">
        <v>0</v>
      </c>
      <c r="B113" s="32"/>
      <c r="C113" s="32"/>
      <c r="D113" s="32"/>
      <c r="E113" s="32"/>
      <c r="F113" s="32"/>
      <c r="G113" s="32"/>
      <c r="H113" s="32"/>
    </row>
    <row r="114" spans="1:8" ht="18">
      <c r="A114" s="32" t="str">
        <f>$A$2</f>
        <v>2022ko 3. hiruhilekoa</v>
      </c>
      <c r="B114" s="32"/>
      <c r="C114" s="32"/>
      <c r="D114" s="32"/>
      <c r="E114" s="32"/>
      <c r="F114" s="32"/>
      <c r="G114" s="32"/>
      <c r="H114" s="32"/>
    </row>
    <row r="116" spans="1:8" ht="15.75">
      <c r="A116" s="39" t="s">
        <v>97</v>
      </c>
      <c r="B116" s="39"/>
      <c r="C116" s="39"/>
      <c r="D116" s="39"/>
      <c r="E116" s="39"/>
      <c r="F116" s="39"/>
      <c r="G116" s="39"/>
      <c r="H116" s="39"/>
    </row>
    <row r="118" spans="1:3" ht="12.75">
      <c r="A118" s="2">
        <f>SUMIF(L$6:L$93,$B118,A$6:A$93)</f>
        <v>38</v>
      </c>
      <c r="B118" s="2">
        <v>1</v>
      </c>
      <c r="C118" s="2" t="str">
        <f>VLOOKUP($A118,A$6:C$93,3)</f>
        <v>GABIRIA </v>
      </c>
    </row>
    <row r="119" spans="1:3" ht="12.75">
      <c r="A119" s="2">
        <f aca="true" t="shared" si="9" ref="A119:A137">SUMIF(L$6:L$93,$B119,A$6:A$93)</f>
        <v>69</v>
      </c>
      <c r="B119" s="2">
        <v>2</v>
      </c>
      <c r="C119" s="2" t="str">
        <f aca="true" t="shared" si="10" ref="C119:C137">VLOOKUP($A119,A$6:C$93,3)</f>
        <v>DONOSTIA </v>
      </c>
    </row>
    <row r="120" spans="1:3" ht="12.75">
      <c r="A120" s="2">
        <f t="shared" si="9"/>
        <v>0</v>
      </c>
      <c r="B120" s="2">
        <v>3</v>
      </c>
      <c r="C120" s="2" t="e">
        <f t="shared" si="10"/>
        <v>#N/A</v>
      </c>
    </row>
    <row r="121" spans="1:3" ht="12.75">
      <c r="A121" s="2">
        <f t="shared" si="9"/>
        <v>0</v>
      </c>
      <c r="B121" s="2">
        <v>4</v>
      </c>
      <c r="C121" s="2" t="e">
        <f t="shared" si="10"/>
        <v>#N/A</v>
      </c>
    </row>
    <row r="122" spans="1:3" ht="12.75">
      <c r="A122" s="2">
        <f t="shared" si="9"/>
        <v>0</v>
      </c>
      <c r="B122" s="2">
        <v>5</v>
      </c>
      <c r="C122" s="2" t="e">
        <f t="shared" si="10"/>
        <v>#N/A</v>
      </c>
    </row>
    <row r="123" spans="1:3" ht="12.75">
      <c r="A123" s="2">
        <f t="shared" si="9"/>
        <v>0</v>
      </c>
      <c r="B123" s="2">
        <v>6</v>
      </c>
      <c r="C123" s="2" t="e">
        <f t="shared" si="10"/>
        <v>#N/A</v>
      </c>
    </row>
    <row r="124" spans="1:3" ht="12.75">
      <c r="A124" s="2">
        <f t="shared" si="9"/>
        <v>0</v>
      </c>
      <c r="B124" s="2">
        <v>7</v>
      </c>
      <c r="C124" s="2" t="e">
        <f t="shared" si="10"/>
        <v>#N/A</v>
      </c>
    </row>
    <row r="125" spans="1:3" ht="12.75">
      <c r="A125" s="2">
        <f t="shared" si="9"/>
        <v>0</v>
      </c>
      <c r="B125" s="2">
        <v>8</v>
      </c>
      <c r="C125" s="2" t="e">
        <f t="shared" si="10"/>
        <v>#N/A</v>
      </c>
    </row>
    <row r="126" spans="1:3" ht="12.75">
      <c r="A126" s="2">
        <f t="shared" si="9"/>
        <v>0</v>
      </c>
      <c r="B126" s="2">
        <v>9</v>
      </c>
      <c r="C126" s="2" t="e">
        <f t="shared" si="10"/>
        <v>#N/A</v>
      </c>
    </row>
    <row r="127" spans="1:3" ht="12.75">
      <c r="A127" s="2">
        <f t="shared" si="9"/>
        <v>0</v>
      </c>
      <c r="B127" s="2">
        <v>10</v>
      </c>
      <c r="C127" s="2" t="e">
        <f t="shared" si="10"/>
        <v>#N/A</v>
      </c>
    </row>
    <row r="128" spans="1:3" ht="12.75">
      <c r="A128" s="2">
        <f t="shared" si="9"/>
        <v>0</v>
      </c>
      <c r="B128" s="2">
        <v>11</v>
      </c>
      <c r="C128" s="2" t="e">
        <f t="shared" si="10"/>
        <v>#N/A</v>
      </c>
    </row>
    <row r="129" spans="1:3" ht="12.75">
      <c r="A129" s="2">
        <f t="shared" si="9"/>
        <v>0</v>
      </c>
      <c r="B129" s="2">
        <v>12</v>
      </c>
      <c r="C129" s="2" t="e">
        <f t="shared" si="10"/>
        <v>#N/A</v>
      </c>
    </row>
    <row r="130" spans="1:3" ht="12.75">
      <c r="A130" s="2">
        <f t="shared" si="9"/>
        <v>0</v>
      </c>
      <c r="B130" s="2">
        <v>13</v>
      </c>
      <c r="C130" s="2" t="e">
        <f t="shared" si="10"/>
        <v>#N/A</v>
      </c>
    </row>
    <row r="131" spans="1:3" ht="12.75">
      <c r="A131" s="2">
        <f t="shared" si="9"/>
        <v>0</v>
      </c>
      <c r="B131" s="2">
        <v>14</v>
      </c>
      <c r="C131" s="2" t="e">
        <f t="shared" si="10"/>
        <v>#N/A</v>
      </c>
    </row>
    <row r="132" spans="1:3" ht="12.75">
      <c r="A132" s="2">
        <f t="shared" si="9"/>
        <v>0</v>
      </c>
      <c r="B132" s="2">
        <v>15</v>
      </c>
      <c r="C132" s="2" t="e">
        <f t="shared" si="10"/>
        <v>#N/A</v>
      </c>
    </row>
    <row r="133" spans="1:3" ht="12.75">
      <c r="A133" s="2">
        <f t="shared" si="9"/>
        <v>0</v>
      </c>
      <c r="B133" s="2">
        <v>16</v>
      </c>
      <c r="C133" s="2" t="e">
        <f t="shared" si="10"/>
        <v>#N/A</v>
      </c>
    </row>
    <row r="134" spans="1:3" ht="12.75">
      <c r="A134" s="2">
        <f t="shared" si="9"/>
        <v>0</v>
      </c>
      <c r="B134" s="2">
        <v>17</v>
      </c>
      <c r="C134" s="2" t="e">
        <f t="shared" si="10"/>
        <v>#N/A</v>
      </c>
    </row>
    <row r="135" spans="1:3" ht="12.75">
      <c r="A135" s="2">
        <f t="shared" si="9"/>
        <v>0</v>
      </c>
      <c r="B135" s="2">
        <v>18</v>
      </c>
      <c r="C135" s="2" t="e">
        <f t="shared" si="10"/>
        <v>#N/A</v>
      </c>
    </row>
    <row r="136" spans="1:3" ht="12.75">
      <c r="A136" s="2">
        <f t="shared" si="9"/>
        <v>0</v>
      </c>
      <c r="B136" s="2">
        <v>19</v>
      </c>
      <c r="C136" s="2" t="e">
        <f t="shared" si="10"/>
        <v>#N/A</v>
      </c>
    </row>
    <row r="137" spans="1:3" ht="12.75">
      <c r="A137" s="2">
        <f t="shared" si="9"/>
        <v>0</v>
      </c>
      <c r="B137" s="2">
        <v>20</v>
      </c>
      <c r="C137" s="2" t="e">
        <f t="shared" si="10"/>
        <v>#N/A</v>
      </c>
    </row>
  </sheetData>
  <sheetProtection/>
  <mergeCells count="13">
    <mergeCell ref="A116:H116"/>
    <mergeCell ref="A99:H99"/>
    <mergeCell ref="A100:H100"/>
    <mergeCell ref="D102:E102"/>
    <mergeCell ref="F102:G102"/>
    <mergeCell ref="A113:H113"/>
    <mergeCell ref="A114:H114"/>
    <mergeCell ref="A1:H1"/>
    <mergeCell ref="A2:H2"/>
    <mergeCell ref="D4:E4"/>
    <mergeCell ref="F4:G4"/>
    <mergeCell ref="A5:C5"/>
    <mergeCell ref="A96:C96"/>
  </mergeCells>
  <conditionalFormatting sqref="D6:H94">
    <cfRule type="expression" priority="1" dxfId="0" stopIfTrue="1">
      <formula>$L6&gt;0</formula>
    </cfRule>
  </conditionalFormatting>
  <conditionalFormatting sqref="C118:C137 A118:A137">
    <cfRule type="expression" priority="2" dxfId="0" stopIfTrue="1">
      <formula>$A118=0</formula>
    </cfRule>
  </conditionalFormatting>
  <conditionalFormatting sqref="D111:H111">
    <cfRule type="cellIs" priority="3" dxfId="0" operator="equal" stopIfTrue="1">
      <formula>0</formula>
    </cfRule>
  </conditionalFormatting>
  <printOptions/>
  <pageMargins left="0.7" right="0.7" top="0.75" bottom="0.75" header="0.31496062" footer="0.31496062"/>
  <pageSetup horizontalDpi="600" verticalDpi="600" orientation="portrait" paperSize="9" scale="60" r:id="rId1"/>
  <rowBreaks count="3" manualBreakCount="3">
    <brk id="58" max="7" man="1"/>
    <brk id="97" max="7" man="1"/>
    <brk id="11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52">
      <selection activeCell="I52" sqref="I52"/>
    </sheetView>
  </sheetViews>
  <sheetFormatPr defaultColWidth="11.421875" defaultRowHeight="12.75"/>
  <cols>
    <col min="1" max="1" width="3.28125" style="2" customWidth="1"/>
    <col min="2" max="2" width="0.5625" style="2" customWidth="1"/>
    <col min="3" max="3" width="14.421875" style="2" bestFit="1" customWidth="1"/>
    <col min="4" max="8" width="12.7109375" style="2" customWidth="1"/>
    <col min="9" max="9" width="11.421875" style="0" customWidth="1"/>
    <col min="10" max="11" width="11.421875" style="3" customWidth="1"/>
    <col min="12" max="12" width="11.57421875" style="2" bestFit="1" customWidth="1"/>
    <col min="13" max="16384" width="11.421875" style="2" customWidth="1"/>
  </cols>
  <sheetData>
    <row r="1" spans="1:8" ht="18">
      <c r="A1" s="32" t="s">
        <v>0</v>
      </c>
      <c r="B1" s="32"/>
      <c r="C1" s="32"/>
      <c r="D1" s="32"/>
      <c r="E1" s="32"/>
      <c r="F1" s="32"/>
      <c r="G1" s="32"/>
      <c r="H1" s="32"/>
    </row>
    <row r="2" spans="1:8" ht="18">
      <c r="A2" s="32" t="s">
        <v>114</v>
      </c>
      <c r="B2" s="32"/>
      <c r="C2" s="32"/>
      <c r="D2" s="32"/>
      <c r="E2" s="32"/>
      <c r="F2" s="32"/>
      <c r="G2" s="32"/>
      <c r="H2" s="32"/>
    </row>
    <row r="3" ht="13.5" thickBot="1"/>
    <row r="4" spans="1:8" ht="12.75">
      <c r="A4" s="4"/>
      <c r="B4" s="5"/>
      <c r="C4" s="6"/>
      <c r="D4" s="33" t="s">
        <v>1</v>
      </c>
      <c r="E4" s="34"/>
      <c r="F4" s="33" t="s">
        <v>2</v>
      </c>
      <c r="G4" s="34"/>
      <c r="H4" s="7"/>
    </row>
    <row r="5" spans="1:8" ht="13.5" thickBot="1">
      <c r="A5" s="35" t="s">
        <v>3</v>
      </c>
      <c r="B5" s="36"/>
      <c r="C5" s="37"/>
      <c r="D5" s="9" t="s">
        <v>4</v>
      </c>
      <c r="E5" s="8" t="s">
        <v>5</v>
      </c>
      <c r="F5" s="9" t="s">
        <v>4</v>
      </c>
      <c r="G5" s="8" t="s">
        <v>5</v>
      </c>
      <c r="H5" s="10" t="s">
        <v>6</v>
      </c>
    </row>
    <row r="6" spans="1:12" ht="12.75">
      <c r="A6" s="2">
        <v>1</v>
      </c>
      <c r="B6" s="2">
        <v>320</v>
      </c>
      <c r="C6" s="2" t="s">
        <v>7</v>
      </c>
      <c r="D6" s="11">
        <f>SUMIF('[1]OBBE1G'!A:A,'[1]Argitaratzeko'!A6,'[1]OBBE1G'!AP:AP)</f>
        <v>16.98</v>
      </c>
      <c r="E6" s="3">
        <f>SUMIF('[1]OBBE2G'!A:A,'[1]Argitaratzeko'!A6,'[1]OBBE2G'!AP:AP)</f>
        <v>107937.02</v>
      </c>
      <c r="F6" s="11">
        <f>SUMIF('[1]OBBE3G'!A:A,'[1]Argitaratzeko'!A6,'[1]OBBE3G'!AP:AP)</f>
        <v>4.3263</v>
      </c>
      <c r="G6" s="3">
        <f>SUMIF('[1]OBBE4G'!A:A,'[1]Argitaratzeko'!A6,'[1]OBBE4G'!AP:AP)</f>
        <v>7699.8</v>
      </c>
      <c r="H6" s="11">
        <f>SUMIF('[1]OBBE5G'!A:A,'[1]Argitaratzeko'!A6,'[1]OBBE5G'!AP:AP)</f>
        <v>16.1347</v>
      </c>
      <c r="I6" s="12">
        <f>IF(H6&gt;30,H6,"")</f>
      </c>
      <c r="J6" s="27">
        <f>D6*E6</f>
        <v>1832770.5996</v>
      </c>
      <c r="K6" s="27">
        <f>F6*G6</f>
        <v>33311.644739999996</v>
      </c>
      <c r="L6" s="13">
        <f>IF(E6+G6=0,1,0)</f>
        <v>0</v>
      </c>
    </row>
    <row r="7" spans="1:12" ht="12.75">
      <c r="A7" s="2">
        <v>2</v>
      </c>
      <c r="B7" s="2">
        <v>469</v>
      </c>
      <c r="C7" s="2" t="s">
        <v>8</v>
      </c>
      <c r="D7" s="11">
        <f>SUMIF('[1]OBBE1G'!A:A,'[1]Argitaratzeko'!A7,'[1]OBBE1G'!AP:AP)</f>
        <v>3.77</v>
      </c>
      <c r="E7" s="3">
        <f>SUMIF('[1]OBBE2G'!A:A,'[1]Argitaratzeko'!A7,'[1]OBBE2G'!AP:AP)</f>
        <v>237006.61</v>
      </c>
      <c r="F7" s="11">
        <f>SUMIF('[1]OBBE3G'!A:A,'[1]Argitaratzeko'!A7,'[1]OBBE3G'!AP:AP)</f>
        <v>0.6889</v>
      </c>
      <c r="G7" s="3">
        <f>SUMIF('[1]OBBE4G'!A:A,'[1]Argitaratzeko'!A7,'[1]OBBE4G'!AP:AP)</f>
        <v>106627.35</v>
      </c>
      <c r="H7" s="11">
        <f>SUMIF('[1]OBBE5G'!A:A,'[1]Argitaratzeko'!A7,'[1]OBBE5G'!AP:AP)</f>
        <v>2.8148</v>
      </c>
      <c r="I7" s="12">
        <f aca="true" t="shared" si="0" ref="I7:I70">IF(H7&gt;30,H7,"")</f>
      </c>
      <c r="J7" s="27">
        <f aca="true" t="shared" si="1" ref="J7:J70">D7*E7</f>
        <v>893514.9197</v>
      </c>
      <c r="K7" s="27">
        <f aca="true" t="shared" si="2" ref="K7:K70">F7*G7</f>
        <v>73455.581415</v>
      </c>
      <c r="L7" s="13">
        <f>IF(E7+G7=0,MAX(L$6:L6)+1,0)</f>
        <v>0</v>
      </c>
    </row>
    <row r="8" spans="1:12" ht="12.75">
      <c r="A8" s="2">
        <v>3</v>
      </c>
      <c r="B8" s="2">
        <v>777</v>
      </c>
      <c r="C8" s="2" t="s">
        <v>9</v>
      </c>
      <c r="D8" s="11">
        <f>SUMIF('[1]OBBE1G'!A:A,'[1]Argitaratzeko'!A8,'[1]OBBE1G'!AP:AP)</f>
        <v>20.13</v>
      </c>
      <c r="E8" s="3">
        <f>SUMIF('[1]OBBE2G'!A:A,'[1]Argitaratzeko'!A8,'[1]OBBE2G'!AP:AP)</f>
        <v>568002.31</v>
      </c>
      <c r="F8" s="11">
        <f>SUMIF('[1]OBBE3G'!A:A,'[1]Argitaratzeko'!A8,'[1]OBBE3G'!AP:AP)</f>
        <v>0</v>
      </c>
      <c r="G8" s="3">
        <f>SUMIF('[1]OBBE4G'!A:A,'[1]Argitaratzeko'!A8,'[1]OBBE4G'!AP:AP)</f>
        <v>6087.25</v>
      </c>
      <c r="H8" s="11">
        <f>SUMIF('[1]OBBE5G'!A:A,'[1]Argitaratzeko'!A8,'[1]OBBE5G'!AP:AP)</f>
        <v>19.9189</v>
      </c>
      <c r="I8" s="12">
        <f t="shared" si="0"/>
      </c>
      <c r="J8" s="27">
        <f t="shared" si="1"/>
        <v>11433886.500300001</v>
      </c>
      <c r="K8" s="27">
        <f t="shared" si="2"/>
        <v>0</v>
      </c>
      <c r="L8" s="13">
        <f>IF(E8+G8=0,MAX(L$6:L7)+1,0)</f>
        <v>0</v>
      </c>
    </row>
    <row r="9" spans="1:12" ht="12.75">
      <c r="A9" s="2">
        <v>4</v>
      </c>
      <c r="B9" s="2">
        <v>309</v>
      </c>
      <c r="C9" s="2" t="s">
        <v>10</v>
      </c>
      <c r="D9" s="11">
        <f>SUMIF('[1]OBBE1G'!A:A,'[1]Argitaratzeko'!A9,'[1]OBBE1G'!AP:AP)</f>
        <v>3.1</v>
      </c>
      <c r="E9" s="3">
        <f>SUMIF('[1]OBBE2G'!A:A,'[1]Argitaratzeko'!A9,'[1]OBBE2G'!AP:AP)</f>
        <v>92487.31</v>
      </c>
      <c r="F9" s="11">
        <f>SUMIF('[1]OBBE3G'!A:A,'[1]Argitaratzeko'!A9,'[1]OBBE3G'!AP:AP)</f>
        <v>14.0143</v>
      </c>
      <c r="G9" s="3">
        <f>SUMIF('[1]OBBE4G'!A:A,'[1]Argitaratzeko'!A9,'[1]OBBE4G'!AP:AP)</f>
        <v>1350.34</v>
      </c>
      <c r="H9" s="11">
        <f>SUMIF('[1]OBBE5G'!A:A,'[1]Argitaratzeko'!A9,'[1]OBBE5G'!AP:AP)</f>
        <v>3.254</v>
      </c>
      <c r="I9" s="12">
        <f t="shared" si="0"/>
      </c>
      <c r="J9" s="27">
        <f t="shared" si="1"/>
        <v>286710.661</v>
      </c>
      <c r="K9" s="27">
        <f t="shared" si="2"/>
        <v>18924.069862</v>
      </c>
      <c r="L9" s="13">
        <f>IF(E9+G9=0,MAX(L$6:L8)+1,0)</f>
        <v>0</v>
      </c>
    </row>
    <row r="10" spans="1:12" ht="12.75">
      <c r="A10" s="2">
        <v>5</v>
      </c>
      <c r="B10" s="3">
        <v>1726</v>
      </c>
      <c r="C10" s="2" t="s">
        <v>11</v>
      </c>
      <c r="D10" s="11">
        <f>SUMIF('[1]OBBE1G'!A:A,'[1]Argitaratzeko'!A10,'[1]OBBE1G'!AP:AP)</f>
        <v>0.63</v>
      </c>
      <c r="E10" s="3">
        <f>SUMIF('[1]OBBE2G'!A:A,'[1]Argitaratzeko'!A10,'[1]OBBE2G'!AP:AP)</f>
        <v>449028.28</v>
      </c>
      <c r="F10" s="11">
        <f>SUMIF('[1]OBBE3G'!A:A,'[1]Argitaratzeko'!A10,'[1]OBBE3G'!AP:AP)</f>
        <v>0</v>
      </c>
      <c r="G10" s="3">
        <f>SUMIF('[1]OBBE4G'!A:A,'[1]Argitaratzeko'!A10,'[1]OBBE4G'!AP:AP)</f>
        <v>10166.82</v>
      </c>
      <c r="H10" s="11">
        <f>SUMIF('[1]OBBE5G'!A:A,'[1]Argitaratzeko'!A10,'[1]OBBE5G'!AP:AP)</f>
        <v>0.6172</v>
      </c>
      <c r="I10" s="12">
        <f t="shared" si="0"/>
      </c>
      <c r="J10" s="27">
        <f t="shared" si="1"/>
        <v>282887.8164</v>
      </c>
      <c r="K10" s="27">
        <f t="shared" si="2"/>
        <v>0</v>
      </c>
      <c r="L10" s="13">
        <f>IF(E10+G10=0,MAX(L$6:L9)+1,0)</f>
        <v>0</v>
      </c>
    </row>
    <row r="11" spans="1:12" ht="12.75">
      <c r="A11" s="2">
        <v>6</v>
      </c>
      <c r="B11" s="2">
        <v>374</v>
      </c>
      <c r="C11" s="2" t="s">
        <v>12</v>
      </c>
      <c r="D11" s="11">
        <f>SUMIF('[1]OBBE1G'!A:A,'[1]Argitaratzeko'!A11,'[1]OBBE1G'!AP:AP)</f>
        <v>0.26</v>
      </c>
      <c r="E11" s="3">
        <f>SUMIF('[1]OBBE2G'!A:A,'[1]Argitaratzeko'!A11,'[1]OBBE2G'!AP:AP)</f>
        <v>148070.46</v>
      </c>
      <c r="F11" s="11">
        <f>SUMIF('[1]OBBE3G'!A:A,'[1]Argitaratzeko'!A11,'[1]OBBE3G'!AP:AP)</f>
        <v>0.1657</v>
      </c>
      <c r="G11" s="3">
        <f>SUMIF('[1]OBBE4G'!A:A,'[1]Argitaratzeko'!A11,'[1]OBBE4G'!AP:AP)</f>
        <v>7242.63</v>
      </c>
      <c r="H11" s="11">
        <f>SUMIF('[1]OBBE5G'!A:A,'[1]Argitaratzeko'!A11,'[1]OBBE5G'!AP:AP)</f>
        <v>0.2518</v>
      </c>
      <c r="I11" s="12">
        <f t="shared" si="0"/>
      </c>
      <c r="J11" s="27">
        <f t="shared" si="1"/>
        <v>38498.3196</v>
      </c>
      <c r="K11" s="27">
        <f t="shared" si="2"/>
        <v>1200.103791</v>
      </c>
      <c r="L11" s="13">
        <f>IF(E11+G11=0,MAX(L$6:L10)+1,0)</f>
        <v>0</v>
      </c>
    </row>
    <row r="12" spans="1:12" ht="12.75">
      <c r="A12" s="2">
        <v>7</v>
      </c>
      <c r="B12" s="2">
        <v>427</v>
      </c>
      <c r="C12" s="2" t="s">
        <v>13</v>
      </c>
      <c r="D12" s="11">
        <f>SUMIF('[1]OBBE1G'!A:A,'[1]Argitaratzeko'!A12,'[1]OBBE1G'!AP:AP)</f>
        <v>0.35</v>
      </c>
      <c r="E12" s="3">
        <f>SUMIF('[1]OBBE2G'!A:A,'[1]Argitaratzeko'!A12,'[1]OBBE2G'!AP:AP)</f>
        <v>194931.15</v>
      </c>
      <c r="F12" s="11">
        <f>SUMIF('[1]OBBE3G'!A:A,'[1]Argitaratzeko'!A12,'[1]OBBE3G'!AP:AP)</f>
        <v>0</v>
      </c>
      <c r="G12" s="3">
        <f>SUMIF('[1]OBBE4G'!A:A,'[1]Argitaratzeko'!A12,'[1]OBBE4G'!AP:AP)</f>
        <v>0</v>
      </c>
      <c r="H12" s="11">
        <f>SUMIF('[1]OBBE5G'!A:A,'[1]Argitaratzeko'!A12,'[1]OBBE5G'!AP:AP)</f>
        <v>0.3496</v>
      </c>
      <c r="I12" s="12">
        <f t="shared" si="0"/>
      </c>
      <c r="J12" s="27">
        <f t="shared" si="1"/>
        <v>68225.9025</v>
      </c>
      <c r="K12" s="27">
        <f t="shared" si="2"/>
        <v>0</v>
      </c>
      <c r="L12" s="13">
        <f>IF(E12+G12=0,MAX(L$6:L11)+1,0)</f>
        <v>0</v>
      </c>
    </row>
    <row r="13" spans="1:12" ht="12.75">
      <c r="A13" s="2">
        <v>8</v>
      </c>
      <c r="B13" s="2">
        <v>939</v>
      </c>
      <c r="C13" s="2" t="s">
        <v>14</v>
      </c>
      <c r="D13" s="11">
        <f>SUMIF('[1]OBBE1G'!A:A,'[1]Argitaratzeko'!A13,'[1]OBBE1G'!AP:AP)</f>
        <v>6.29</v>
      </c>
      <c r="E13" s="3">
        <f>SUMIF('[1]OBBE2G'!A:A,'[1]Argitaratzeko'!A13,'[1]OBBE2G'!AP:AP)</f>
        <v>342288.31</v>
      </c>
      <c r="F13" s="11">
        <f>SUMIF('[1]OBBE3G'!A:A,'[1]Argitaratzeko'!A13,'[1]OBBE3G'!AP:AP)</f>
        <v>0</v>
      </c>
      <c r="G13" s="3">
        <f>SUMIF('[1]OBBE4G'!A:A,'[1]Argitaratzeko'!A13,'[1]OBBE4G'!AP:AP)</f>
        <v>81332.49</v>
      </c>
      <c r="H13" s="11">
        <f>SUMIF('[1]OBBE5G'!A:A,'[1]Argitaratzeko'!A13,'[1]OBBE5G'!AP:AP)</f>
        <v>5.0863</v>
      </c>
      <c r="I13" s="12">
        <f t="shared" si="0"/>
      </c>
      <c r="J13" s="27">
        <f t="shared" si="1"/>
        <v>2152993.4699</v>
      </c>
      <c r="K13" s="27">
        <f t="shared" si="2"/>
        <v>0</v>
      </c>
      <c r="L13" s="13">
        <f>IF(E13+G13=0,MAX(L$6:L12)+1,0)</f>
        <v>0</v>
      </c>
    </row>
    <row r="14" spans="1:12" ht="12.75">
      <c r="A14" s="2">
        <v>9</v>
      </c>
      <c r="B14" s="3">
        <v>14618</v>
      </c>
      <c r="C14" s="2" t="s">
        <v>15</v>
      </c>
      <c r="D14" s="11">
        <f>SUMIF('[1]OBBE1G'!A:A,'[1]Argitaratzeko'!A14,'[1]OBBE1G'!AP:AP)</f>
        <v>3.87</v>
      </c>
      <c r="E14" s="3">
        <f>SUMIF('[1]OBBE2G'!A:A,'[1]Argitaratzeko'!A14,'[1]OBBE2G'!AP:AP)</f>
        <v>3268714.48</v>
      </c>
      <c r="F14" s="11">
        <f>SUMIF('[1]OBBE3G'!A:A,'[1]Argitaratzeko'!A14,'[1]OBBE3G'!AP:AP)</f>
        <v>1.2271</v>
      </c>
      <c r="G14" s="3">
        <f>SUMIF('[1]OBBE4G'!A:A,'[1]Argitaratzeko'!A14,'[1]OBBE4G'!AP:AP)</f>
        <v>1614813.34</v>
      </c>
      <c r="H14" s="11">
        <f>SUMIF('[1]OBBE5G'!A:A,'[1]Argitaratzeko'!A14,'[1]OBBE5G'!AP:AP)</f>
        <v>2.998</v>
      </c>
      <c r="I14" s="12">
        <f t="shared" si="0"/>
      </c>
      <c r="J14" s="27">
        <f t="shared" si="1"/>
        <v>12649925.0376</v>
      </c>
      <c r="K14" s="27">
        <f t="shared" si="2"/>
        <v>1981537.4495140002</v>
      </c>
      <c r="L14" s="13">
        <f>IF(E14+G14=0,MAX(L$6:L13)+1,0)</f>
        <v>0</v>
      </c>
    </row>
    <row r="15" spans="1:12" ht="12.75">
      <c r="A15" s="2">
        <v>10</v>
      </c>
      <c r="B15" s="3">
        <v>2034</v>
      </c>
      <c r="C15" s="2" t="s">
        <v>16</v>
      </c>
      <c r="D15" s="11">
        <f>SUMIF('[1]OBBE1G'!A:A,'[1]Argitaratzeko'!A15,'[1]OBBE1G'!AP:AP)</f>
        <v>12.33</v>
      </c>
      <c r="E15" s="3">
        <f>SUMIF('[1]OBBE2G'!A:A,'[1]Argitaratzeko'!A15,'[1]OBBE2G'!AP:AP)</f>
        <v>341234.33</v>
      </c>
      <c r="F15" s="11">
        <f>SUMIF('[1]OBBE3G'!A:A,'[1]Argitaratzeko'!A15,'[1]OBBE3G'!AP:AP)</f>
        <v>46</v>
      </c>
      <c r="G15" s="3">
        <f>SUMIF('[1]OBBE4G'!A:A,'[1]Argitaratzeko'!A15,'[1]OBBE4G'!AP:AP)</f>
        <v>50699</v>
      </c>
      <c r="H15" s="11">
        <f>SUMIF('[1]OBBE5G'!A:A,'[1]Argitaratzeko'!A15,'[1]OBBE5G'!AP:AP)</f>
        <v>16.6818</v>
      </c>
      <c r="I15" s="12">
        <f t="shared" si="0"/>
      </c>
      <c r="J15" s="27">
        <f t="shared" si="1"/>
        <v>4207419.2889</v>
      </c>
      <c r="K15" s="27">
        <f t="shared" si="2"/>
        <v>2332154</v>
      </c>
      <c r="L15" s="13">
        <f>IF(E15+G15=0,MAX(L$6:L14)+1,0)</f>
        <v>0</v>
      </c>
    </row>
    <row r="16" spans="1:12" ht="12.75">
      <c r="A16" s="2">
        <v>11</v>
      </c>
      <c r="B16" s="3">
        <v>2136</v>
      </c>
      <c r="C16" s="2" t="s">
        <v>17</v>
      </c>
      <c r="D16" s="11">
        <f>SUMIF('[1]OBBE1G'!A:A,'[1]Argitaratzeko'!A16,'[1]OBBE1G'!AP:AP)</f>
        <v>3.34</v>
      </c>
      <c r="E16" s="3">
        <f>SUMIF('[1]OBBE2G'!A:A,'[1]Argitaratzeko'!A16,'[1]OBBE2G'!AP:AP)</f>
        <v>669672.59</v>
      </c>
      <c r="F16" s="11">
        <f>SUMIF('[1]OBBE3G'!A:A,'[1]Argitaratzeko'!A16,'[1]OBBE3G'!AP:AP)</f>
        <v>6.8497</v>
      </c>
      <c r="G16" s="3">
        <f>SUMIF('[1]OBBE4G'!A:A,'[1]Argitaratzeko'!A16,'[1]OBBE4G'!AP:AP)</f>
        <v>56338.23</v>
      </c>
      <c r="H16" s="11">
        <f>SUMIF('[1]OBBE5G'!A:A,'[1]Argitaratzeko'!A16,'[1]OBBE5G'!AP:AP)</f>
        <v>3.6133</v>
      </c>
      <c r="I16" s="12">
        <f t="shared" si="0"/>
      </c>
      <c r="J16" s="27">
        <f t="shared" si="1"/>
        <v>2236706.4505999996</v>
      </c>
      <c r="K16" s="27">
        <f t="shared" si="2"/>
        <v>385899.97403100005</v>
      </c>
      <c r="L16" s="13">
        <f>IF(E16+G16=0,MAX(L$6:L15)+1,0)</f>
        <v>0</v>
      </c>
    </row>
    <row r="17" spans="1:12" ht="12.75">
      <c r="A17" s="2">
        <v>12</v>
      </c>
      <c r="B17" s="2">
        <v>205</v>
      </c>
      <c r="C17" s="2" t="s">
        <v>18</v>
      </c>
      <c r="D17" s="11">
        <f>SUMIF('[1]OBBE1G'!A:A,'[1]Argitaratzeko'!A17,'[1]OBBE1G'!AP:AP)</f>
        <v>20.09</v>
      </c>
      <c r="E17" s="3">
        <f>SUMIF('[1]OBBE2G'!A:A,'[1]Argitaratzeko'!A17,'[1]OBBE2G'!AP:AP)</f>
        <v>127242.74</v>
      </c>
      <c r="F17" s="11">
        <f>SUMIF('[1]OBBE3G'!A:A,'[1]Argitaratzeko'!A17,'[1]OBBE3G'!AP:AP)</f>
        <v>0.2088</v>
      </c>
      <c r="G17" s="3">
        <f>SUMIF('[1]OBBE4G'!A:A,'[1]Argitaratzeko'!A17,'[1]OBBE4G'!AP:AP)</f>
        <v>28636.58</v>
      </c>
      <c r="H17" s="11">
        <f>SUMIF('[1]OBBE5G'!A:A,'[1]Argitaratzeko'!A17,'[1]OBBE5G'!AP:AP)</f>
        <v>16.4374</v>
      </c>
      <c r="I17" s="12">
        <f t="shared" si="0"/>
      </c>
      <c r="J17" s="27">
        <f t="shared" si="1"/>
        <v>2556306.6466</v>
      </c>
      <c r="K17" s="27">
        <f t="shared" si="2"/>
        <v>5979.317904</v>
      </c>
      <c r="L17" s="13">
        <f>IF(E17+G17=0,MAX(L$6:L16)+1,0)</f>
        <v>0</v>
      </c>
    </row>
    <row r="18" spans="1:12" ht="12.75">
      <c r="A18" s="2">
        <v>13</v>
      </c>
      <c r="B18" s="3">
        <v>6987</v>
      </c>
      <c r="C18" s="2" t="s">
        <v>19</v>
      </c>
      <c r="D18" s="11">
        <f>SUMIF('[1]OBBE1G'!A:A,'[1]Argitaratzeko'!A18,'[1]OBBE1G'!AP:AP)</f>
        <v>9.78</v>
      </c>
      <c r="E18" s="3">
        <f>SUMIF('[1]OBBE2G'!A:A,'[1]Argitaratzeko'!A18,'[1]OBBE2G'!AP:AP)</f>
        <v>2289301.47</v>
      </c>
      <c r="F18" s="11">
        <f>SUMIF('[1]OBBE3G'!A:A,'[1]Argitaratzeko'!A18,'[1]OBBE3G'!AP:AP)</f>
        <v>0.3414</v>
      </c>
      <c r="G18" s="3">
        <f>SUMIF('[1]OBBE4G'!A:A,'[1]Argitaratzeko'!A18,'[1]OBBE4G'!AP:AP)</f>
        <v>596437.08</v>
      </c>
      <c r="H18" s="11">
        <f>SUMIF('[1]OBBE5G'!A:A,'[1]Argitaratzeko'!A18,'[1]OBBE5G'!AP:AP)</f>
        <v>7.8297</v>
      </c>
      <c r="I18" s="12">
        <f t="shared" si="0"/>
      </c>
      <c r="J18" s="27">
        <f t="shared" si="1"/>
        <v>22389368.3766</v>
      </c>
      <c r="K18" s="27">
        <f t="shared" si="2"/>
        <v>203623.619112</v>
      </c>
      <c r="L18" s="13">
        <f>IF(E18+G18=0,MAX(L$6:L17)+1,0)</f>
        <v>0</v>
      </c>
    </row>
    <row r="19" spans="1:12" ht="12.75">
      <c r="A19" s="2">
        <v>14</v>
      </c>
      <c r="B19" s="3">
        <v>1533</v>
      </c>
      <c r="C19" s="2" t="s">
        <v>20</v>
      </c>
      <c r="D19" s="11">
        <f>SUMIF('[1]OBBE1G'!A:A,'[1]Argitaratzeko'!A19,'[1]OBBE1G'!AP:AP)</f>
        <v>3.24</v>
      </c>
      <c r="E19" s="3">
        <f>SUMIF('[1]OBBE2G'!A:A,'[1]Argitaratzeko'!A19,'[1]OBBE2G'!AP:AP)</f>
        <v>785080.58</v>
      </c>
      <c r="F19" s="11">
        <f>SUMIF('[1]OBBE3G'!A:A,'[1]Argitaratzeko'!A19,'[1]OBBE3G'!AP:AP)</f>
        <v>0.3185</v>
      </c>
      <c r="G19" s="3">
        <f>SUMIF('[1]OBBE4G'!A:A,'[1]Argitaratzeko'!A19,'[1]OBBE4G'!AP:AP)</f>
        <v>253436.54</v>
      </c>
      <c r="H19" s="11">
        <f>SUMIF('[1]OBBE5G'!A:A,'[1]Argitaratzeko'!A19,'[1]OBBE5G'!AP:AP)</f>
        <v>2.5275</v>
      </c>
      <c r="I19" s="12">
        <f t="shared" si="0"/>
      </c>
      <c r="J19" s="27">
        <f t="shared" si="1"/>
        <v>2543661.0792</v>
      </c>
      <c r="K19" s="27">
        <f t="shared" si="2"/>
        <v>80719.53799</v>
      </c>
      <c r="L19" s="13">
        <f>IF(E19+G19=0,MAX(L$6:L18)+1,0)</f>
        <v>0</v>
      </c>
    </row>
    <row r="20" spans="1:12" ht="12.75">
      <c r="A20" s="2">
        <v>15</v>
      </c>
      <c r="B20" s="3">
        <v>1669</v>
      </c>
      <c r="C20" s="2" t="s">
        <v>21</v>
      </c>
      <c r="D20" s="11">
        <f>SUMIF('[1]OBBE1G'!A:A,'[1]Argitaratzeko'!A20,'[1]OBBE1G'!AP:AP)</f>
        <v>0.32</v>
      </c>
      <c r="E20" s="3">
        <f>SUMIF('[1]OBBE2G'!A:A,'[1]Argitaratzeko'!A20,'[1]OBBE2G'!AP:AP)</f>
        <v>630534</v>
      </c>
      <c r="F20" s="11">
        <f>SUMIF('[1]OBBE3G'!A:A,'[1]Argitaratzeko'!A20,'[1]OBBE3G'!AP:AP)</f>
        <v>1</v>
      </c>
      <c r="G20" s="3">
        <f>SUMIF('[1]OBBE4G'!A:A,'[1]Argitaratzeko'!A20,'[1]OBBE4G'!AP:AP)</f>
        <v>6951.73</v>
      </c>
      <c r="H20" s="11">
        <f>SUMIF('[1]OBBE5G'!A:A,'[1]Argitaratzeko'!A20,'[1]OBBE5G'!AP:AP)</f>
        <v>0.3286</v>
      </c>
      <c r="I20" s="12">
        <f t="shared" si="0"/>
      </c>
      <c r="J20" s="27">
        <f t="shared" si="1"/>
        <v>201770.88</v>
      </c>
      <c r="K20" s="27">
        <f t="shared" si="2"/>
        <v>6951.73</v>
      </c>
      <c r="L20" s="13">
        <f>IF(E20+G20=0,MAX(L$6:L19)+1,0)</f>
        <v>0</v>
      </c>
    </row>
    <row r="21" spans="1:12" ht="12.75">
      <c r="A21" s="2">
        <v>16</v>
      </c>
      <c r="B21" s="3">
        <v>2081</v>
      </c>
      <c r="C21" s="2" t="s">
        <v>22</v>
      </c>
      <c r="D21" s="11">
        <f>SUMIF('[1]OBBE1G'!A:A,'[1]Argitaratzeko'!A21,'[1]OBBE1G'!AP:AP)</f>
        <v>0.49</v>
      </c>
      <c r="E21" s="3">
        <f>SUMIF('[1]OBBE2G'!A:A,'[1]Argitaratzeko'!A21,'[1]OBBE2G'!AP:AP)</f>
        <v>454482.06</v>
      </c>
      <c r="F21" s="11">
        <f>SUMIF('[1]OBBE3G'!A:A,'[1]Argitaratzeko'!A21,'[1]OBBE3G'!AP:AP)</f>
        <v>3.3395</v>
      </c>
      <c r="G21" s="3">
        <f>SUMIF('[1]OBBE4G'!A:A,'[1]Argitaratzeko'!A21,'[1]OBBE4G'!AP:AP)</f>
        <v>81546.09</v>
      </c>
      <c r="H21" s="11">
        <f>SUMIF('[1]OBBE5G'!A:A,'[1]Argitaratzeko'!A21,'[1]OBBE5G'!AP:AP)</f>
        <v>0.9244</v>
      </c>
      <c r="I21" s="12">
        <f t="shared" si="0"/>
      </c>
      <c r="J21" s="27">
        <f t="shared" si="1"/>
        <v>222696.2094</v>
      </c>
      <c r="K21" s="27">
        <f t="shared" si="2"/>
        <v>272323.167555</v>
      </c>
      <c r="L21" s="13">
        <f>IF(E21+G21=0,MAX(L$6:L20)+1,0)</f>
        <v>0</v>
      </c>
    </row>
    <row r="22" spans="1:12" ht="12.75">
      <c r="A22" s="2">
        <v>17</v>
      </c>
      <c r="B22" s="3">
        <v>11609</v>
      </c>
      <c r="C22" s="2" t="s">
        <v>23</v>
      </c>
      <c r="D22" s="11">
        <f>SUMIF('[1]OBBE1G'!A:A,'[1]Argitaratzeko'!A22,'[1]OBBE1G'!AP:AP)</f>
        <v>0.4</v>
      </c>
      <c r="E22" s="3">
        <f>SUMIF('[1]OBBE2G'!A:A,'[1]Argitaratzeko'!A22,'[1]OBBE2G'!AP:AP)</f>
        <v>1789822.61</v>
      </c>
      <c r="F22" s="11">
        <f>SUMIF('[1]OBBE3G'!A:A,'[1]Argitaratzeko'!A22,'[1]OBBE3G'!AP:AP)</f>
        <v>0.6788</v>
      </c>
      <c r="G22" s="3">
        <f>SUMIF('[1]OBBE4G'!A:A,'[1]Argitaratzeko'!A22,'[1]OBBE4G'!AP:AP)</f>
        <v>222855.91</v>
      </c>
      <c r="H22" s="11">
        <f>SUMIF('[1]OBBE5G'!A:A,'[1]Argitaratzeko'!A22,'[1]OBBE5G'!AP:AP)</f>
        <v>0.4338</v>
      </c>
      <c r="I22" s="12">
        <f t="shared" si="0"/>
      </c>
      <c r="J22" s="27">
        <f t="shared" si="1"/>
        <v>715929.0440000001</v>
      </c>
      <c r="K22" s="27">
        <f t="shared" si="2"/>
        <v>151274.591708</v>
      </c>
      <c r="L22" s="13">
        <f>IF(E22+G22=0,MAX(L$6:L21)+1,0)</f>
        <v>0</v>
      </c>
    </row>
    <row r="23" spans="1:12" ht="12.75">
      <c r="A23" s="2">
        <v>18</v>
      </c>
      <c r="B23" s="3">
        <v>14786</v>
      </c>
      <c r="C23" s="2" t="s">
        <v>24</v>
      </c>
      <c r="D23" s="11">
        <f>SUMIF('[1]OBBE1G'!A:A,'[1]Argitaratzeko'!A23,'[1]OBBE1G'!AP:AP)</f>
        <v>6.11</v>
      </c>
      <c r="E23" s="3">
        <f>SUMIF('[1]OBBE2G'!A:A,'[1]Argitaratzeko'!A23,'[1]OBBE2G'!AP:AP)</f>
        <v>3343990.17</v>
      </c>
      <c r="F23" s="11">
        <f>SUMIF('[1]OBBE3G'!A:A,'[1]Argitaratzeko'!A23,'[1]OBBE3G'!AP:AP)</f>
        <v>0.2651</v>
      </c>
      <c r="G23" s="3">
        <f>SUMIF('[1]OBBE4G'!A:A,'[1]Argitaratzeko'!A23,'[1]OBBE4G'!AP:AP)</f>
        <v>1803832.72</v>
      </c>
      <c r="H23" s="11">
        <f>SUMIF('[1]OBBE5G'!A:A,'[1]Argitaratzeko'!A23,'[1]OBBE5G'!AP:AP)</f>
        <v>4.0635</v>
      </c>
      <c r="I23" s="12">
        <f t="shared" si="0"/>
      </c>
      <c r="J23" s="27">
        <f t="shared" si="1"/>
        <v>20431779.9387</v>
      </c>
      <c r="K23" s="27">
        <f t="shared" si="2"/>
        <v>478196.05407199997</v>
      </c>
      <c r="L23" s="13">
        <f>IF(E23+G23=0,MAX(L$6:L22)+1,0)</f>
        <v>0</v>
      </c>
    </row>
    <row r="24" spans="1:12" ht="12.75">
      <c r="A24" s="2">
        <v>19</v>
      </c>
      <c r="B24" s="3">
        <v>13881</v>
      </c>
      <c r="C24" s="2" t="s">
        <v>25</v>
      </c>
      <c r="D24" s="11">
        <f>SUMIF('[1]OBBE1G'!A:A,'[1]Argitaratzeko'!A24,'[1]OBBE1G'!AP:AP)</f>
        <v>2.01</v>
      </c>
      <c r="E24" s="3">
        <f>SUMIF('[1]OBBE2G'!A:A,'[1]Argitaratzeko'!A24,'[1]OBBE2G'!AP:AP)</f>
        <v>3362418.34</v>
      </c>
      <c r="F24" s="11">
        <f>SUMIF('[1]OBBE3G'!A:A,'[1]Argitaratzeko'!A24,'[1]OBBE3G'!AP:AP)</f>
        <v>3.721</v>
      </c>
      <c r="G24" s="3">
        <f>SUMIF('[1]OBBE4G'!A:A,'[1]Argitaratzeko'!A24,'[1]OBBE4G'!AP:AP)</f>
        <v>690018.62</v>
      </c>
      <c r="H24" s="11">
        <f>SUMIF('[1]OBBE5G'!A:A,'[1]Argitaratzeko'!A24,'[1]OBBE5G'!AP:AP)</f>
        <v>2.3012</v>
      </c>
      <c r="I24" s="12">
        <f t="shared" si="0"/>
      </c>
      <c r="J24" s="27">
        <f t="shared" si="1"/>
        <v>6758460.863399999</v>
      </c>
      <c r="K24" s="27">
        <f t="shared" si="2"/>
        <v>2567559.28502</v>
      </c>
      <c r="L24" s="13">
        <f>IF(E24+G24=0,MAX(L$6:L23)+1,0)</f>
        <v>0</v>
      </c>
    </row>
    <row r="25" spans="1:12" ht="12.75">
      <c r="A25" s="2">
        <v>20</v>
      </c>
      <c r="B25" s="2">
        <v>151</v>
      </c>
      <c r="C25" s="2" t="s">
        <v>26</v>
      </c>
      <c r="D25" s="11">
        <f>SUMIF('[1]OBBE1G'!A:A,'[1]Argitaratzeko'!A25,'[1]OBBE1G'!AP:AP)</f>
        <v>3.61</v>
      </c>
      <c r="E25" s="3">
        <f>SUMIF('[1]OBBE2G'!A:A,'[1]Argitaratzeko'!A25,'[1]OBBE2G'!AP:AP)</f>
        <v>37281.84</v>
      </c>
      <c r="F25" s="11">
        <f>SUMIF('[1]OBBE3G'!A:A,'[1]Argitaratzeko'!A25,'[1]OBBE3G'!AP:AP)</f>
        <v>7.1721</v>
      </c>
      <c r="G25" s="3">
        <f>SUMIF('[1]OBBE4G'!A:A,'[1]Argitaratzeko'!A25,'[1]OBBE4G'!AP:AP)</f>
        <v>48170.08</v>
      </c>
      <c r="H25" s="11">
        <f>SUMIF('[1]OBBE5G'!A:A,'[1]Argitaratzeko'!A25,'[1]OBBE5G'!AP:AP)</f>
        <v>5.6196</v>
      </c>
      <c r="I25" s="12">
        <f t="shared" si="0"/>
      </c>
      <c r="J25" s="27">
        <f t="shared" si="1"/>
        <v>134587.44239999997</v>
      </c>
      <c r="K25" s="27">
        <f t="shared" si="2"/>
        <v>345480.63076800003</v>
      </c>
      <c r="L25" s="13">
        <f>IF(E25+G25=0,MAX(L$6:L24)+1,0)</f>
        <v>0</v>
      </c>
    </row>
    <row r="26" spans="1:12" ht="12.75">
      <c r="A26" s="2">
        <v>21</v>
      </c>
      <c r="B26" s="2">
        <v>239</v>
      </c>
      <c r="C26" s="2" t="s">
        <v>27</v>
      </c>
      <c r="D26" s="11">
        <f>SUMIF('[1]OBBE1G'!A:A,'[1]Argitaratzeko'!A26,'[1]OBBE1G'!AP:AP)</f>
        <v>1.28</v>
      </c>
      <c r="E26" s="3">
        <f>SUMIF('[1]OBBE2G'!A:A,'[1]Argitaratzeko'!A26,'[1]OBBE2G'!AP:AP)</f>
        <v>152958.41999999998</v>
      </c>
      <c r="F26" s="11">
        <f>SUMIF('[1]OBBE3G'!A:A,'[1]Argitaratzeko'!A26,'[1]OBBE3G'!AP:AP)</f>
        <v>0</v>
      </c>
      <c r="G26" s="3">
        <f>SUMIF('[1]OBBE4G'!A:A,'[1]Argitaratzeko'!A26,'[1]OBBE4G'!AP:AP)</f>
        <v>17268.89</v>
      </c>
      <c r="H26" s="11">
        <f>SUMIF('[1]OBBE5G'!A:A,'[1]Argitaratzeko'!A26,'[1]OBBE5G'!AP:AP)</f>
        <v>1.1501</v>
      </c>
      <c r="I26" s="12">
        <f t="shared" si="0"/>
      </c>
      <c r="J26" s="27">
        <f t="shared" si="1"/>
        <v>195786.77759999997</v>
      </c>
      <c r="K26" s="27">
        <f t="shared" si="2"/>
        <v>0</v>
      </c>
      <c r="L26" s="13">
        <f>IF(E26+G26=0,MAX(L$6:L25)+1,0)</f>
        <v>0</v>
      </c>
    </row>
    <row r="27" spans="1:12" ht="12.75">
      <c r="A27" s="2">
        <v>22</v>
      </c>
      <c r="B27" s="3">
        <v>1081</v>
      </c>
      <c r="C27" s="2" t="s">
        <v>28</v>
      </c>
      <c r="D27" s="11">
        <f>SUMIF('[1]OBBE1G'!A:A,'[1]Argitaratzeko'!A27,'[1]OBBE1G'!AP:AP)</f>
        <v>14.06</v>
      </c>
      <c r="E27" s="3">
        <f>SUMIF('[1]OBBE2G'!A:A,'[1]Argitaratzeko'!A27,'[1]OBBE2G'!AP:AP)</f>
        <v>377281.3</v>
      </c>
      <c r="F27" s="11">
        <f>SUMIF('[1]OBBE3G'!A:A,'[1]Argitaratzeko'!A27,'[1]OBBE3G'!AP:AP)</f>
        <v>1.2279</v>
      </c>
      <c r="G27" s="3">
        <f>SUMIF('[1]OBBE4G'!A:A,'[1]Argitaratzeko'!A27,'[1]OBBE4G'!AP:AP)</f>
        <v>91882.74</v>
      </c>
      <c r="H27" s="11">
        <f>SUMIF('[1]OBBE5G'!A:A,'[1]Argitaratzeko'!A27,'[1]OBBE5G'!AP:AP)</f>
        <v>11.5439</v>
      </c>
      <c r="I27" s="12">
        <f t="shared" si="0"/>
      </c>
      <c r="J27" s="27">
        <f t="shared" si="1"/>
        <v>5304575.078</v>
      </c>
      <c r="K27" s="27">
        <f t="shared" si="2"/>
        <v>112822.81644600001</v>
      </c>
      <c r="L27" s="13">
        <f>IF(E27+G27=0,MAX(L$6:L26)+1,0)</f>
        <v>0</v>
      </c>
    </row>
    <row r="28" spans="1:12" ht="12.75">
      <c r="A28" s="2">
        <v>23</v>
      </c>
      <c r="B28" s="2">
        <v>602</v>
      </c>
      <c r="C28" s="2" t="s">
        <v>29</v>
      </c>
      <c r="D28" s="11">
        <f>SUMIF('[1]OBBE1G'!A:A,'[1]Argitaratzeko'!A28,'[1]OBBE1G'!AP:AP)</f>
        <v>3.87</v>
      </c>
      <c r="E28" s="3">
        <f>SUMIF('[1]OBBE2G'!A:A,'[1]Argitaratzeko'!A28,'[1]OBBE2G'!AP:AP)</f>
        <v>100452.32</v>
      </c>
      <c r="F28" s="11">
        <f>SUMIF('[1]OBBE3G'!A:A,'[1]Argitaratzeko'!A28,'[1]OBBE3G'!AP:AP)</f>
        <v>39.4338</v>
      </c>
      <c r="G28" s="3">
        <f>SUMIF('[1]OBBE4G'!A:A,'[1]Argitaratzeko'!A28,'[1]OBBE4G'!AP:AP)</f>
        <v>42450.92</v>
      </c>
      <c r="H28" s="11">
        <f>SUMIF('[1]OBBE5G'!A:A,'[1]Argitaratzeko'!A28,'[1]OBBE5G'!AP:AP)</f>
        <v>14.4345</v>
      </c>
      <c r="I28" s="12">
        <f t="shared" si="0"/>
      </c>
      <c r="J28" s="27">
        <f t="shared" si="1"/>
        <v>388750.4784</v>
      </c>
      <c r="K28" s="27">
        <f t="shared" si="2"/>
        <v>1674001.089096</v>
      </c>
      <c r="L28" s="13">
        <f>IF(E28+G28=0,MAX(L$6:L27)+1,0)</f>
        <v>0</v>
      </c>
    </row>
    <row r="29" spans="1:12" ht="12.75">
      <c r="A29" s="2">
        <v>24</v>
      </c>
      <c r="B29" s="2">
        <v>508</v>
      </c>
      <c r="C29" s="2" t="s">
        <v>30</v>
      </c>
      <c r="D29" s="11">
        <f>SUMIF('[1]OBBE1G'!A:A,'[1]Argitaratzeko'!A29,'[1]OBBE1G'!AP:AP)</f>
        <v>0.45</v>
      </c>
      <c r="E29" s="3">
        <f>SUMIF('[1]OBBE2G'!A:A,'[1]Argitaratzeko'!A29,'[1]OBBE2G'!AP:AP)</f>
        <v>217864.16999999998</v>
      </c>
      <c r="F29" s="11">
        <f>SUMIF('[1]OBBE3G'!A:A,'[1]Argitaratzeko'!A29,'[1]OBBE3G'!AP:AP)</f>
        <v>259.88</v>
      </c>
      <c r="G29" s="3">
        <f>SUMIF('[1]OBBE4G'!A:A,'[1]Argitaratzeko'!A29,'[1]OBBE4G'!AP:AP)</f>
        <v>19273.68</v>
      </c>
      <c r="H29" s="11">
        <f>SUMIF('[1]OBBE5G'!A:A,'[1]Argitaratzeko'!A29,'[1]OBBE5G'!AP:AP)</f>
        <v>21.536</v>
      </c>
      <c r="I29" s="12">
        <f t="shared" si="0"/>
      </c>
      <c r="J29" s="27">
        <f t="shared" si="1"/>
        <v>98038.8765</v>
      </c>
      <c r="K29" s="27">
        <f t="shared" si="2"/>
        <v>5008843.9584</v>
      </c>
      <c r="L29" s="13">
        <f>IF(E29+G29=0,MAX(L$6:L28)+1,0)</f>
        <v>0</v>
      </c>
    </row>
    <row r="30" spans="1:12" ht="12.75">
      <c r="A30" s="2">
        <v>25</v>
      </c>
      <c r="B30" s="3">
        <v>1519</v>
      </c>
      <c r="C30" s="2" t="s">
        <v>31</v>
      </c>
      <c r="D30" s="11">
        <f>SUMIF('[1]OBBE1G'!A:A,'[1]Argitaratzeko'!A30,'[1]OBBE1G'!AP:AP)</f>
        <v>3.24</v>
      </c>
      <c r="E30" s="3">
        <f>SUMIF('[1]OBBE2G'!A:A,'[1]Argitaratzeko'!A30,'[1]OBBE2G'!AP:AP)</f>
        <v>639501.42</v>
      </c>
      <c r="F30" s="11">
        <f>SUMIF('[1]OBBE3G'!A:A,'[1]Argitaratzeko'!A30,'[1]OBBE3G'!AP:AP)</f>
        <v>9.4795</v>
      </c>
      <c r="G30" s="3">
        <f>SUMIF('[1]OBBE4G'!A:A,'[1]Argitaratzeko'!A30,'[1]OBBE4G'!AP:AP)</f>
        <v>11470.75</v>
      </c>
      <c r="H30" s="11">
        <f>SUMIF('[1]OBBE5G'!A:A,'[1]Argitaratzeko'!A30,'[1]OBBE5G'!AP:AP)</f>
        <v>3.3513</v>
      </c>
      <c r="I30" s="12">
        <f t="shared" si="0"/>
      </c>
      <c r="J30" s="27">
        <f t="shared" si="1"/>
        <v>2071984.6008000004</v>
      </c>
      <c r="K30" s="27">
        <f t="shared" si="2"/>
        <v>108736.974625</v>
      </c>
      <c r="L30" s="13">
        <f>IF(E30+G30=0,MAX(L$6:L29)+1,0)</f>
        <v>0</v>
      </c>
    </row>
    <row r="31" spans="1:12" ht="12.75">
      <c r="A31" s="2">
        <v>26</v>
      </c>
      <c r="B31" s="2">
        <v>252</v>
      </c>
      <c r="C31" s="2" t="s">
        <v>32</v>
      </c>
      <c r="D31" s="11">
        <f>SUMIF('[1]OBBE1G'!A:A,'[1]Argitaratzeko'!A31,'[1]OBBE1G'!AP:AP)</f>
        <v>0</v>
      </c>
      <c r="E31" s="3">
        <f>SUMIF('[1]OBBE2G'!A:A,'[1]Argitaratzeko'!A31,'[1]OBBE2G'!AP:AP)</f>
        <v>0</v>
      </c>
      <c r="F31" s="11">
        <f>SUMIF('[1]OBBE3G'!A:A,'[1]Argitaratzeko'!A31,'[1]OBBE3G'!AP:AP)</f>
        <v>0</v>
      </c>
      <c r="G31" s="3">
        <f>SUMIF('[1]OBBE4G'!A:A,'[1]Argitaratzeko'!A31,'[1]OBBE4G'!AP:AP)</f>
        <v>0</v>
      </c>
      <c r="H31" s="11">
        <f>SUMIF('[1]OBBE5G'!A:A,'[1]Argitaratzeko'!A31,'[1]OBBE5G'!AP:AP)</f>
        <v>0</v>
      </c>
      <c r="I31" s="12">
        <f t="shared" si="0"/>
      </c>
      <c r="J31" s="27">
        <f t="shared" si="1"/>
        <v>0</v>
      </c>
      <c r="K31" s="27">
        <f t="shared" si="2"/>
        <v>0</v>
      </c>
      <c r="L31" s="13">
        <f>IF(E31+G31=0,MAX(L$6:L30)+1,0)</f>
        <v>1</v>
      </c>
    </row>
    <row r="32" spans="1:12" ht="12.75">
      <c r="A32" s="2">
        <v>27</v>
      </c>
      <c r="B32" s="3">
        <v>3725</v>
      </c>
      <c r="C32" s="2" t="s">
        <v>33</v>
      </c>
      <c r="D32" s="11">
        <f>SUMIF('[1]OBBE1G'!A:A,'[1]Argitaratzeko'!A32,'[1]OBBE1G'!AP:AP)</f>
        <v>0.3</v>
      </c>
      <c r="E32" s="3">
        <f>SUMIF('[1]OBBE2G'!A:A,'[1]Argitaratzeko'!A32,'[1]OBBE2G'!AP:AP)</f>
        <v>729864</v>
      </c>
      <c r="F32" s="11">
        <f>SUMIF('[1]OBBE3G'!A:A,'[1]Argitaratzeko'!A32,'[1]OBBE3G'!AP:AP)</f>
        <v>6.6226</v>
      </c>
      <c r="G32" s="3">
        <f>SUMIF('[1]OBBE4G'!A:A,'[1]Argitaratzeko'!A32,'[1]OBBE4G'!AP:AP)</f>
        <v>159991.48</v>
      </c>
      <c r="H32" s="11">
        <f>SUMIF('[1]OBBE5G'!A:A,'[1]Argitaratzeko'!A32,'[1]OBBE5G'!AP:AP)</f>
        <v>1.4343</v>
      </c>
      <c r="I32" s="12">
        <f t="shared" si="0"/>
      </c>
      <c r="J32" s="27">
        <f t="shared" si="1"/>
        <v>218959.19999999998</v>
      </c>
      <c r="K32" s="27">
        <f t="shared" si="2"/>
        <v>1059559.575448</v>
      </c>
      <c r="L32" s="13">
        <f>IF(E32+G32=0,MAX(L$6:L31)+1,0)</f>
        <v>0</v>
      </c>
    </row>
    <row r="33" spans="1:12" ht="12.75">
      <c r="A33" s="2">
        <v>28</v>
      </c>
      <c r="B33" s="3">
        <v>2976</v>
      </c>
      <c r="C33" s="2" t="s">
        <v>34</v>
      </c>
      <c r="D33" s="11">
        <f>SUMIF('[1]OBBE1G'!A:A,'[1]Argitaratzeko'!A33,'[1]OBBE1G'!AP:AP)</f>
        <v>0</v>
      </c>
      <c r="E33" s="3">
        <f>SUMIF('[1]OBBE2G'!A:A,'[1]Argitaratzeko'!A33,'[1]OBBE2G'!AP:AP)</f>
        <v>0</v>
      </c>
      <c r="F33" s="11">
        <f>SUMIF('[1]OBBE3G'!A:A,'[1]Argitaratzeko'!A33,'[1]OBBE3G'!AP:AP)</f>
        <v>0</v>
      </c>
      <c r="G33" s="3">
        <f>SUMIF('[1]OBBE4G'!A:A,'[1]Argitaratzeko'!A33,'[1]OBBE4G'!AP:AP)</f>
        <v>0</v>
      </c>
      <c r="H33" s="11">
        <f>SUMIF('[1]OBBE5G'!A:A,'[1]Argitaratzeko'!A33,'[1]OBBE5G'!AP:AP)</f>
        <v>0</v>
      </c>
      <c r="I33" s="12">
        <f t="shared" si="0"/>
      </c>
      <c r="J33" s="27">
        <f t="shared" si="1"/>
        <v>0</v>
      </c>
      <c r="K33" s="27">
        <f t="shared" si="2"/>
        <v>0</v>
      </c>
      <c r="L33" s="13">
        <f>IF(E33+G33=0,MAX(L$6:L32)+1,0)</f>
        <v>2</v>
      </c>
    </row>
    <row r="34" spans="1:12" ht="12.75">
      <c r="A34" s="2">
        <v>29</v>
      </c>
      <c r="B34" s="3">
        <v>5457</v>
      </c>
      <c r="C34" s="2" t="s">
        <v>35</v>
      </c>
      <c r="D34" s="11">
        <f>SUMIF('[1]OBBE1G'!A:A,'[1]Argitaratzeko'!A34,'[1]OBBE1G'!AP:AP)</f>
        <v>4.43</v>
      </c>
      <c r="E34" s="3">
        <f>SUMIF('[1]OBBE2G'!A:A,'[1]Argitaratzeko'!A34,'[1]OBBE2G'!AP:AP)</f>
        <v>2308506.57</v>
      </c>
      <c r="F34" s="11">
        <f>SUMIF('[1]OBBE3G'!A:A,'[1]Argitaratzeko'!A34,'[1]OBBE3G'!AP:AP)</f>
        <v>0.3847</v>
      </c>
      <c r="G34" s="3">
        <f>SUMIF('[1]OBBE4G'!A:A,'[1]Argitaratzeko'!A34,'[1]OBBE4G'!AP:AP)</f>
        <v>216767.16999999998</v>
      </c>
      <c r="H34" s="11">
        <f>SUMIF('[1]OBBE5G'!A:A,'[1]Argitaratzeko'!A34,'[1]OBBE5G'!AP:AP)</f>
        <v>4.082</v>
      </c>
      <c r="I34" s="12">
        <f t="shared" si="0"/>
      </c>
      <c r="J34" s="27">
        <f t="shared" si="1"/>
        <v>10226684.105099998</v>
      </c>
      <c r="K34" s="27">
        <f t="shared" si="2"/>
        <v>83390.330299</v>
      </c>
      <c r="L34" s="13">
        <f>IF(E34+G34=0,MAX(L$6:L33)+1,0)</f>
        <v>0</v>
      </c>
    </row>
    <row r="35" spans="1:12" ht="12.75">
      <c r="A35" s="2">
        <v>30</v>
      </c>
      <c r="B35" s="3">
        <v>27406</v>
      </c>
      <c r="C35" s="2" t="s">
        <v>36</v>
      </c>
      <c r="D35" s="11">
        <f>SUMIF('[1]OBBE1G'!A:A,'[1]Argitaratzeko'!A35,'[1]OBBE1G'!AP:AP)</f>
        <v>12.65</v>
      </c>
      <c r="E35" s="3">
        <f>SUMIF('[1]OBBE2G'!A:A,'[1]Argitaratzeko'!A35,'[1]OBBE2G'!AP:AP)</f>
        <v>5915189.34</v>
      </c>
      <c r="F35" s="11">
        <f>SUMIF('[1]OBBE3G'!A:A,'[1]Argitaratzeko'!A35,'[1]OBBE3G'!AP:AP)</f>
        <v>7.155</v>
      </c>
      <c r="G35" s="3">
        <f>SUMIF('[1]OBBE4G'!A:A,'[1]Argitaratzeko'!A35,'[1]OBBE4G'!AP:AP)</f>
        <v>520143.07</v>
      </c>
      <c r="H35" s="11">
        <f>SUMIF('[1]OBBE5G'!A:A,'[1]Argitaratzeko'!A35,'[1]OBBE5G'!AP:AP)</f>
        <v>12.2034</v>
      </c>
      <c r="I35" s="12">
        <f t="shared" si="0"/>
      </c>
      <c r="J35" s="27">
        <f t="shared" si="1"/>
        <v>74827145.151</v>
      </c>
      <c r="K35" s="27">
        <f t="shared" si="2"/>
        <v>3721623.66585</v>
      </c>
      <c r="L35" s="13">
        <f>IF(E35+G35=0,MAX(L$6:L34)+1,0)</f>
        <v>0</v>
      </c>
    </row>
    <row r="36" spans="1:12" ht="12.75">
      <c r="A36" s="2">
        <v>31</v>
      </c>
      <c r="B36" s="2">
        <v>239</v>
      </c>
      <c r="C36" s="2" t="s">
        <v>37</v>
      </c>
      <c r="D36" s="11">
        <f>SUMIF('[1]OBBE1G'!A:A,'[1]Argitaratzeko'!A36,'[1]OBBE1G'!AP:AP)</f>
        <v>1.83</v>
      </c>
      <c r="E36" s="3">
        <f>SUMIF('[1]OBBE2G'!A:A,'[1]Argitaratzeko'!A36,'[1]OBBE2G'!AP:AP)</f>
        <v>111649.81</v>
      </c>
      <c r="F36" s="11">
        <f>SUMIF('[1]OBBE3G'!A:A,'[1]Argitaratzeko'!A36,'[1]OBBE3G'!AP:AP)</f>
        <v>65</v>
      </c>
      <c r="G36" s="3">
        <f>SUMIF('[1]OBBE4G'!A:A,'[1]Argitaratzeko'!A36,'[1]OBBE4G'!AP:AP)</f>
        <v>0.18</v>
      </c>
      <c r="H36" s="11">
        <f>SUMIF('[1]OBBE5G'!A:A,'[1]Argitaratzeko'!A36,'[1]OBBE5G'!AP:AP)</f>
        <v>1.8262</v>
      </c>
      <c r="I36" s="12">
        <f t="shared" si="0"/>
      </c>
      <c r="J36" s="27">
        <f t="shared" si="1"/>
        <v>204319.15230000002</v>
      </c>
      <c r="K36" s="27">
        <f t="shared" si="2"/>
        <v>11.7</v>
      </c>
      <c r="L36" s="13">
        <f>IF(E36+G36=0,MAX(L$6:L35)+1,0)</f>
        <v>0</v>
      </c>
    </row>
    <row r="37" spans="1:12" ht="12.75">
      <c r="A37" s="2">
        <v>32</v>
      </c>
      <c r="B37" s="3">
        <v>11582</v>
      </c>
      <c r="C37" s="2" t="s">
        <v>38</v>
      </c>
      <c r="D37" s="11">
        <f>SUMIF('[1]OBBE1G'!A:A,'[1]Argitaratzeko'!A37,'[1]OBBE1G'!AP:AP)</f>
        <v>10.13</v>
      </c>
      <c r="E37" s="3">
        <f>SUMIF('[1]OBBE2G'!A:A,'[1]Argitaratzeko'!A37,'[1]OBBE2G'!AP:AP)</f>
        <v>3378121.14</v>
      </c>
      <c r="F37" s="11">
        <f>SUMIF('[1]OBBE3G'!A:A,'[1]Argitaratzeko'!A37,'[1]OBBE3G'!AP:AP)</f>
        <v>33.2826</v>
      </c>
      <c r="G37" s="3">
        <f>SUMIF('[1]OBBE4G'!A:A,'[1]Argitaratzeko'!A37,'[1]OBBE4G'!AP:AP)</f>
        <v>142677.8</v>
      </c>
      <c r="H37" s="11">
        <f>SUMIF('[1]OBBE5G'!A:A,'[1]Argitaratzeko'!A37,'[1]OBBE5G'!AP:AP)</f>
        <v>11.0648</v>
      </c>
      <c r="I37" s="12">
        <f t="shared" si="0"/>
      </c>
      <c r="J37" s="27">
        <f t="shared" si="1"/>
        <v>34220367.148200005</v>
      </c>
      <c r="K37" s="27">
        <f t="shared" si="2"/>
        <v>4748688.14628</v>
      </c>
      <c r="L37" s="13">
        <f>IF(E37+G37=0,MAX(L$6:L36)+1,0)</f>
        <v>0</v>
      </c>
    </row>
    <row r="38" spans="1:12" ht="12.75">
      <c r="A38" s="2">
        <v>33</v>
      </c>
      <c r="B38" s="3">
        <v>1135</v>
      </c>
      <c r="C38" s="2" t="s">
        <v>39</v>
      </c>
      <c r="D38" s="11">
        <f>SUMIF('[1]OBBE1G'!A:A,'[1]Argitaratzeko'!A38,'[1]OBBE1G'!AP:AP)</f>
        <v>0.45</v>
      </c>
      <c r="E38" s="3">
        <f>SUMIF('[1]OBBE2G'!A:A,'[1]Argitaratzeko'!A38,'[1]OBBE2G'!AP:AP)</f>
        <v>466455.11</v>
      </c>
      <c r="F38" s="11">
        <f>SUMIF('[1]OBBE3G'!A:A,'[1]Argitaratzeko'!A38,'[1]OBBE3G'!AP:AP)</f>
        <v>28.621</v>
      </c>
      <c r="G38" s="3">
        <f>SUMIF('[1]OBBE4G'!A:A,'[1]Argitaratzeko'!A38,'[1]OBBE4G'!AP:AP)</f>
        <v>18788.41</v>
      </c>
      <c r="H38" s="11">
        <f>SUMIF('[1]OBBE5G'!A:A,'[1]Argitaratzeko'!A38,'[1]OBBE5G'!AP:AP)</f>
        <v>1.5431</v>
      </c>
      <c r="I38" s="12">
        <f t="shared" si="0"/>
      </c>
      <c r="J38" s="27">
        <f t="shared" si="1"/>
        <v>209904.7995</v>
      </c>
      <c r="K38" s="27">
        <f t="shared" si="2"/>
        <v>537743.0826099999</v>
      </c>
      <c r="L38" s="13">
        <f>IF(E38+G38=0,MAX(L$6:L37)+1,0)</f>
        <v>0</v>
      </c>
    </row>
    <row r="39" spans="1:12" ht="12.75">
      <c r="A39" s="2">
        <v>34</v>
      </c>
      <c r="B39" s="3">
        <v>4087</v>
      </c>
      <c r="C39" s="2" t="s">
        <v>40</v>
      </c>
      <c r="D39" s="11">
        <f>SUMIF('[1]OBBE1G'!A:A,'[1]Argitaratzeko'!A39,'[1]OBBE1G'!AP:AP)</f>
        <v>6.42</v>
      </c>
      <c r="E39" s="3">
        <f>SUMIF('[1]OBBE2G'!A:A,'[1]Argitaratzeko'!A39,'[1]OBBE2G'!AP:AP)</f>
        <v>1013629.47</v>
      </c>
      <c r="F39" s="11">
        <f>SUMIF('[1]OBBE3G'!A:A,'[1]Argitaratzeko'!A39,'[1]OBBE3G'!AP:AP)</f>
        <v>0.1169</v>
      </c>
      <c r="G39" s="3">
        <f>SUMIF('[1]OBBE4G'!A:A,'[1]Argitaratzeko'!A39,'[1]OBBE4G'!AP:AP)</f>
        <v>520381.05</v>
      </c>
      <c r="H39" s="11">
        <f>SUMIF('[1]OBBE5G'!A:A,'[1]Argitaratzeko'!A39,'[1]OBBE5G'!AP:AP)</f>
        <v>4.2805</v>
      </c>
      <c r="I39" s="12">
        <f t="shared" si="0"/>
      </c>
      <c r="J39" s="27">
        <f t="shared" si="1"/>
        <v>6507501.1974</v>
      </c>
      <c r="K39" s="27">
        <f t="shared" si="2"/>
        <v>60832.544745</v>
      </c>
      <c r="L39" s="13">
        <f>IF(E39+G39=0,MAX(L$6:L38)+1,0)</f>
        <v>0</v>
      </c>
    </row>
    <row r="40" spans="1:12" ht="12.75">
      <c r="A40" s="2">
        <v>35</v>
      </c>
      <c r="B40" s="2">
        <v>427</v>
      </c>
      <c r="C40" s="2" t="s">
        <v>98</v>
      </c>
      <c r="D40" s="11">
        <f>SUMIF('[1]OBBE1G'!A:A,'[1]Argitaratzeko'!A40,'[1]OBBE1G'!AP:AP)</f>
        <v>1.56</v>
      </c>
      <c r="E40" s="3">
        <f>SUMIF('[1]OBBE2G'!A:A,'[1]Argitaratzeko'!A40,'[1]OBBE2G'!AP:AP)</f>
        <v>212106.17</v>
      </c>
      <c r="F40" s="11">
        <f>SUMIF('[1]OBBE3G'!A:A,'[1]Argitaratzeko'!A40,'[1]OBBE3G'!AP:AP)</f>
        <v>13.5351</v>
      </c>
      <c r="G40" s="3">
        <f>SUMIF('[1]OBBE4G'!A:A,'[1]Argitaratzeko'!A40,'[1]OBBE4G'!AP:AP)</f>
        <v>189292.06</v>
      </c>
      <c r="H40" s="11">
        <f>SUMIF('[1]OBBE5G'!A:A,'[1]Argitaratzeko'!A40,'[1]OBBE5G'!AP:AP)</f>
        <v>7.2054</v>
      </c>
      <c r="I40" s="12">
        <f t="shared" si="0"/>
      </c>
      <c r="J40" s="27">
        <f t="shared" si="1"/>
        <v>330885.6252</v>
      </c>
      <c r="K40" s="27">
        <f t="shared" si="2"/>
        <v>2562086.961306</v>
      </c>
      <c r="L40" s="13">
        <f>IF(E40+G40=0,MAX(L$6:L39)+1,0)</f>
        <v>0</v>
      </c>
    </row>
    <row r="41" spans="1:12" ht="12.75">
      <c r="A41" s="2">
        <v>36</v>
      </c>
      <c r="B41" s="3">
        <v>17018</v>
      </c>
      <c r="C41" s="2" t="s">
        <v>41</v>
      </c>
      <c r="D41" s="11">
        <f>SUMIF('[1]OBBE1G'!A:A,'[1]Argitaratzeko'!A41,'[1]OBBE1G'!AP:AP)</f>
        <v>4.25</v>
      </c>
      <c r="E41" s="3">
        <f>SUMIF('[1]OBBE2G'!A:A,'[1]Argitaratzeko'!A41,'[1]OBBE2G'!AP:AP)</f>
        <v>3913428.48</v>
      </c>
      <c r="F41" s="11">
        <f>SUMIF('[1]OBBE3G'!A:A,'[1]Argitaratzeko'!A41,'[1]OBBE3G'!AP:AP)</f>
        <v>70.5091</v>
      </c>
      <c r="G41" s="3">
        <f>SUMIF('[1]OBBE4G'!A:A,'[1]Argitaratzeko'!A41,'[1]OBBE4G'!AP:AP)</f>
        <v>353713.46</v>
      </c>
      <c r="H41" s="11">
        <f>SUMIF('[1]OBBE5G'!A:A,'[1]Argitaratzeko'!A41,'[1]OBBE5G'!AP:AP)</f>
        <v>9.7395</v>
      </c>
      <c r="I41" s="12">
        <f t="shared" si="0"/>
      </c>
      <c r="J41" s="27">
        <f t="shared" si="1"/>
        <v>16632071.04</v>
      </c>
      <c r="K41" s="27">
        <f t="shared" si="2"/>
        <v>24940017.722486004</v>
      </c>
      <c r="L41" s="13">
        <f>IF(E41+G41=0,MAX(L$6:L40)+1,0)</f>
        <v>0</v>
      </c>
    </row>
    <row r="42" spans="1:12" ht="12.75">
      <c r="A42" s="2">
        <v>37</v>
      </c>
      <c r="B42" s="2">
        <v>129</v>
      </c>
      <c r="C42" s="2" t="s">
        <v>42</v>
      </c>
      <c r="D42" s="11">
        <f>SUMIF('[1]OBBE1G'!A:A,'[1]Argitaratzeko'!A42,'[1]OBBE1G'!AP:AP)</f>
        <v>0</v>
      </c>
      <c r="E42" s="3">
        <f>SUMIF('[1]OBBE2G'!A:A,'[1]Argitaratzeko'!A42,'[1]OBBE2G'!AP:AP)</f>
        <v>36417.4</v>
      </c>
      <c r="F42" s="11">
        <f>SUMIF('[1]OBBE3G'!A:A,'[1]Argitaratzeko'!A42,'[1]OBBE3G'!AP:AP)</f>
        <v>0</v>
      </c>
      <c r="G42" s="3">
        <f>SUMIF('[1]OBBE4G'!A:A,'[1]Argitaratzeko'!A42,'[1]OBBE4G'!AP:AP)</f>
        <v>4318.07</v>
      </c>
      <c r="H42" s="11">
        <f>SUMIF('[1]OBBE5G'!A:A,'[1]Argitaratzeko'!A42,'[1]OBBE5G'!AP:AP)</f>
        <v>0</v>
      </c>
      <c r="I42" s="12">
        <f t="shared" si="0"/>
      </c>
      <c r="J42" s="27">
        <f t="shared" si="1"/>
        <v>0</v>
      </c>
      <c r="K42" s="27">
        <f t="shared" si="2"/>
        <v>0</v>
      </c>
      <c r="L42" s="13">
        <f>IF(E42+G42=0,MAX(L$6:L41)+1,0)</f>
        <v>0</v>
      </c>
    </row>
    <row r="43" spans="1:12" ht="12.75">
      <c r="A43" s="2">
        <v>38</v>
      </c>
      <c r="B43" s="2">
        <v>488</v>
      </c>
      <c r="C43" s="2" t="s">
        <v>43</v>
      </c>
      <c r="D43" s="11">
        <f>SUMIF('[1]OBBE1G'!A:A,'[1]Argitaratzeko'!A43,'[1]OBBE1G'!AP:AP)</f>
        <v>1.26</v>
      </c>
      <c r="E43" s="3">
        <f>SUMIF('[1]OBBE2G'!A:A,'[1]Argitaratzeko'!A43,'[1]OBBE2G'!AP:AP)</f>
        <v>257203.31</v>
      </c>
      <c r="F43" s="11">
        <f>SUMIF('[1]OBBE3G'!A:A,'[1]Argitaratzeko'!A43,'[1]OBBE3G'!AP:AP)</f>
        <v>14.8903</v>
      </c>
      <c r="G43" s="3">
        <f>SUMIF('[1]OBBE4G'!A:A,'[1]Argitaratzeko'!A43,'[1]OBBE4G'!AP:AP)</f>
        <v>882.72</v>
      </c>
      <c r="H43" s="11">
        <f>SUMIF('[1]OBBE5G'!A:A,'[1]Argitaratzeko'!A43,'[1]OBBE5G'!AP:AP)</f>
        <v>1.3109</v>
      </c>
      <c r="I43" s="12">
        <f t="shared" si="0"/>
      </c>
      <c r="J43" s="27">
        <f t="shared" si="1"/>
        <v>324076.1706</v>
      </c>
      <c r="K43" s="27">
        <f t="shared" si="2"/>
        <v>13143.965616</v>
      </c>
      <c r="L43" s="13">
        <f>IF(E43+G43=0,MAX(L$6:L42)+1,0)</f>
        <v>0</v>
      </c>
    </row>
    <row r="44" spans="1:12" ht="12.75">
      <c r="A44" s="2">
        <v>39</v>
      </c>
      <c r="B44" s="3">
        <v>2818</v>
      </c>
      <c r="C44" s="2" t="s">
        <v>44</v>
      </c>
      <c r="D44" s="11">
        <f>SUMIF('[1]OBBE1G'!A:A,'[1]Argitaratzeko'!A44,'[1]OBBE1G'!AP:AP)</f>
        <v>5.56</v>
      </c>
      <c r="E44" s="3">
        <f>SUMIF('[1]OBBE2G'!A:A,'[1]Argitaratzeko'!A44,'[1]OBBE2G'!AP:AP)</f>
        <v>723512.64</v>
      </c>
      <c r="F44" s="11">
        <f>SUMIF('[1]OBBE3G'!A:A,'[1]Argitaratzeko'!A44,'[1]OBBE3G'!AP:AP)</f>
        <v>10.6677</v>
      </c>
      <c r="G44" s="3">
        <f>SUMIF('[1]OBBE4G'!A:A,'[1]Argitaratzeko'!A44,'[1]OBBE4G'!AP:AP)</f>
        <v>265050.41000000003</v>
      </c>
      <c r="H44" s="11">
        <f>SUMIF('[1]OBBE5G'!A:A,'[1]Argitaratzeko'!A44,'[1]OBBE5G'!AP:AP)</f>
        <v>6.9304</v>
      </c>
      <c r="I44" s="12">
        <f t="shared" si="0"/>
      </c>
      <c r="J44" s="27">
        <f t="shared" si="1"/>
        <v>4022730.2783999997</v>
      </c>
      <c r="K44" s="27">
        <f t="shared" si="2"/>
        <v>2827478.2587570003</v>
      </c>
      <c r="L44" s="13">
        <f>IF(E44+G44=0,MAX(L$6:L43)+1,0)</f>
        <v>0</v>
      </c>
    </row>
    <row r="45" spans="1:12" ht="12.75">
      <c r="A45" s="2">
        <v>40</v>
      </c>
      <c r="B45" s="3">
        <v>20222</v>
      </c>
      <c r="C45" s="2" t="s">
        <v>45</v>
      </c>
      <c r="D45" s="11">
        <f>SUMIF('[1]OBBE1G'!A:A,'[1]Argitaratzeko'!A45,'[1]OBBE1G'!AP:AP)</f>
        <v>2.26</v>
      </c>
      <c r="E45" s="3">
        <f>SUMIF('[1]OBBE2G'!A:A,'[1]Argitaratzeko'!A45,'[1]OBBE2G'!AP:AP)</f>
        <v>5003705.17</v>
      </c>
      <c r="F45" s="11">
        <f>SUMIF('[1]OBBE3G'!A:A,'[1]Argitaratzeko'!A45,'[1]OBBE3G'!AP:AP)</f>
        <v>1.0279</v>
      </c>
      <c r="G45" s="3">
        <f>SUMIF('[1]OBBE4G'!A:A,'[1]Argitaratzeko'!A45,'[1]OBBE4G'!AP:AP)</f>
        <v>1860572.03</v>
      </c>
      <c r="H45" s="11">
        <f>SUMIF('[1]OBBE5G'!A:A,'[1]Argitaratzeko'!A45,'[1]OBBE5G'!AP:AP)</f>
        <v>1.9288</v>
      </c>
      <c r="I45" s="12">
        <f t="shared" si="0"/>
      </c>
      <c r="J45" s="27">
        <f t="shared" si="1"/>
        <v>11308373.684199998</v>
      </c>
      <c r="K45" s="27">
        <f t="shared" si="2"/>
        <v>1912481.989637</v>
      </c>
      <c r="L45" s="13">
        <f>IF(E45+G45=0,MAX(L$6:L44)+1,0)</f>
        <v>0</v>
      </c>
    </row>
    <row r="46" spans="1:12" ht="12.75">
      <c r="A46" s="2">
        <v>41</v>
      </c>
      <c r="B46" s="2">
        <v>313</v>
      </c>
      <c r="C46" s="2" t="s">
        <v>46</v>
      </c>
      <c r="D46" s="11">
        <f>SUMIF('[1]OBBE1G'!A:A,'[1]Argitaratzeko'!A46,'[1]OBBE1G'!AP:AP)</f>
        <v>1.72</v>
      </c>
      <c r="E46" s="3">
        <f>SUMIF('[1]OBBE2G'!A:A,'[1]Argitaratzeko'!A46,'[1]OBBE2G'!AP:AP)</f>
        <v>50967.39</v>
      </c>
      <c r="F46" s="11">
        <f>SUMIF('[1]OBBE3G'!A:A,'[1]Argitaratzeko'!A46,'[1]OBBE3G'!AP:AP)</f>
        <v>0</v>
      </c>
      <c r="G46" s="3">
        <f>SUMIF('[1]OBBE4G'!A:A,'[1]Argitaratzeko'!A46,'[1]OBBE4G'!AP:AP)</f>
        <v>5913.02</v>
      </c>
      <c r="H46" s="11">
        <f>SUMIF('[1]OBBE5G'!A:A,'[1]Argitaratzeko'!A46,'[1]OBBE5G'!AP:AP)</f>
        <v>1.5383</v>
      </c>
      <c r="I46" s="12">
        <f t="shared" si="0"/>
      </c>
      <c r="J46" s="27">
        <f t="shared" si="1"/>
        <v>87663.9108</v>
      </c>
      <c r="K46" s="27">
        <f t="shared" si="2"/>
        <v>0</v>
      </c>
      <c r="L46" s="13">
        <f>IF(E46+G46=0,MAX(L$6:L45)+1,0)</f>
        <v>0</v>
      </c>
    </row>
    <row r="47" spans="1:12" ht="12.75">
      <c r="A47" s="2">
        <v>42</v>
      </c>
      <c r="B47" s="3">
        <v>4172</v>
      </c>
      <c r="C47" s="2" t="s">
        <v>47</v>
      </c>
      <c r="D47" s="11">
        <f>SUMIF('[1]OBBE1G'!A:A,'[1]Argitaratzeko'!A47,'[1]OBBE1G'!AP:AP)</f>
        <v>3.29</v>
      </c>
      <c r="E47" s="3">
        <f>SUMIF('[1]OBBE2G'!A:A,'[1]Argitaratzeko'!A47,'[1]OBBE2G'!AP:AP)</f>
        <v>1393833.03</v>
      </c>
      <c r="F47" s="11">
        <f>SUMIF('[1]OBBE3G'!A:A,'[1]Argitaratzeko'!A47,'[1]OBBE3G'!AP:AP)</f>
        <v>16</v>
      </c>
      <c r="G47" s="3">
        <f>SUMIF('[1]OBBE4G'!A:A,'[1]Argitaratzeko'!A47,'[1]OBBE4G'!AP:AP)</f>
        <v>1018.54</v>
      </c>
      <c r="H47" s="11">
        <f>SUMIF('[1]OBBE5G'!A:A,'[1]Argitaratzeko'!A47,'[1]OBBE5G'!AP:AP)</f>
        <v>3.2987</v>
      </c>
      <c r="I47" s="12">
        <f t="shared" si="0"/>
      </c>
      <c r="J47" s="27">
        <f t="shared" si="1"/>
        <v>4585710.6687</v>
      </c>
      <c r="K47" s="27">
        <f t="shared" si="2"/>
        <v>16296.64</v>
      </c>
      <c r="L47" s="13">
        <f>IF(E47+G47=0,MAX(L$6:L46)+1,0)</f>
        <v>0</v>
      </c>
    </row>
    <row r="48" spans="1:12" ht="12.75">
      <c r="A48" s="2">
        <v>43</v>
      </c>
      <c r="B48" s="3">
        <v>2305</v>
      </c>
      <c r="C48" s="2" t="s">
        <v>48</v>
      </c>
      <c r="D48" s="11">
        <f>SUMIF('[1]OBBE1G'!A:A,'[1]Argitaratzeko'!A48,'[1]OBBE1G'!AP:AP)</f>
        <v>7.21</v>
      </c>
      <c r="E48" s="3">
        <f>SUMIF('[1]OBBE2G'!A:A,'[1]Argitaratzeko'!A48,'[1]OBBE2G'!AP:AP)</f>
        <v>642902.28</v>
      </c>
      <c r="F48" s="11">
        <f>SUMIF('[1]OBBE3G'!A:A,'[1]Argitaratzeko'!A48,'[1]OBBE3G'!AP:AP)</f>
        <v>39.5389</v>
      </c>
      <c r="G48" s="3">
        <f>SUMIF('[1]OBBE4G'!A:A,'[1]Argitaratzeko'!A48,'[1]OBBE4G'!AP:AP)</f>
        <v>148222.52</v>
      </c>
      <c r="H48" s="11">
        <f>SUMIF('[1]OBBE5G'!A:A,'[1]Argitaratzeko'!A48,'[1]OBBE5G'!AP:AP)</f>
        <v>13.2652</v>
      </c>
      <c r="I48" s="12">
        <f t="shared" si="0"/>
      </c>
      <c r="J48" s="27">
        <f t="shared" si="1"/>
        <v>4635325.438800001</v>
      </c>
      <c r="K48" s="27">
        <f t="shared" si="2"/>
        <v>5860555.396027999</v>
      </c>
      <c r="L48" s="13">
        <f>IF(E48+G48=0,MAX(L$6:L47)+1,0)</f>
        <v>0</v>
      </c>
    </row>
    <row r="49" spans="1:12" ht="12.75">
      <c r="A49" s="2">
        <v>44</v>
      </c>
      <c r="B49" s="2">
        <v>488</v>
      </c>
      <c r="C49" s="2" t="s">
        <v>49</v>
      </c>
      <c r="D49" s="11">
        <f>SUMIF('[1]OBBE1G'!A:A,'[1]Argitaratzeko'!A49,'[1]OBBE1G'!AP:AP)</f>
        <v>8.54</v>
      </c>
      <c r="E49" s="3">
        <f>SUMIF('[1]OBBE2G'!A:A,'[1]Argitaratzeko'!A49,'[1]OBBE2G'!AP:AP)</f>
        <v>79209.34</v>
      </c>
      <c r="F49" s="11">
        <f>SUMIF('[1]OBBE3G'!A:A,'[1]Argitaratzeko'!A49,'[1]OBBE3G'!AP:AP)</f>
        <v>7.4008</v>
      </c>
      <c r="G49" s="3">
        <f>SUMIF('[1]OBBE4G'!A:A,'[1]Argitaratzeko'!A49,'[1]OBBE4G'!AP:AP)</f>
        <v>8491.52</v>
      </c>
      <c r="H49" s="11">
        <f>SUMIF('[1]OBBE5G'!A:A,'[1]Argitaratzeko'!A49,'[1]OBBE5G'!AP:AP)</f>
        <v>8.4273</v>
      </c>
      <c r="I49" s="12">
        <f t="shared" si="0"/>
      </c>
      <c r="J49" s="27">
        <f t="shared" si="1"/>
        <v>676447.7636</v>
      </c>
      <c r="K49" s="27">
        <f t="shared" si="2"/>
        <v>62844.041216000005</v>
      </c>
      <c r="L49" s="13">
        <f>IF(E49+G49=0,MAX(L$6:L48)+1,0)</f>
        <v>0</v>
      </c>
    </row>
    <row r="50" spans="1:12" ht="12.75">
      <c r="A50" s="2">
        <v>45</v>
      </c>
      <c r="B50" s="3">
        <v>61983</v>
      </c>
      <c r="C50" s="2" t="s">
        <v>50</v>
      </c>
      <c r="D50" s="11">
        <f>SUMIF('[1]OBBE1G'!A:A,'[1]Argitaratzeko'!A50,'[1]OBBE1G'!AP:AP)</f>
        <v>0</v>
      </c>
      <c r="E50" s="3">
        <f>SUMIF('[1]OBBE2G'!A:A,'[1]Argitaratzeko'!A50,'[1]OBBE2G'!AP:AP)</f>
        <v>0</v>
      </c>
      <c r="F50" s="11">
        <f>SUMIF('[1]OBBE3G'!A:A,'[1]Argitaratzeko'!A50,'[1]OBBE3G'!AP:AP)</f>
        <v>0</v>
      </c>
      <c r="G50" s="3">
        <f>SUMIF('[1]OBBE4G'!A:A,'[1]Argitaratzeko'!A50,'[1]OBBE4G'!AP:AP)</f>
        <v>0</v>
      </c>
      <c r="H50" s="11">
        <f>SUMIF('[1]OBBE5G'!A:A,'[1]Argitaratzeko'!A50,'[1]OBBE5G'!AP:AP)</f>
        <v>0</v>
      </c>
      <c r="I50" s="12">
        <f t="shared" si="0"/>
      </c>
      <c r="J50" s="27">
        <f t="shared" si="1"/>
        <v>0</v>
      </c>
      <c r="K50" s="27">
        <f t="shared" si="2"/>
        <v>0</v>
      </c>
      <c r="L50" s="13">
        <f>IF(E50+G50=0,MAX(L$6:L49)+1,0)</f>
        <v>3</v>
      </c>
    </row>
    <row r="51" spans="1:12" ht="12.75">
      <c r="A51" s="2">
        <v>46</v>
      </c>
      <c r="B51" s="3">
        <v>1862</v>
      </c>
      <c r="C51" s="2" t="s">
        <v>51</v>
      </c>
      <c r="D51" s="11">
        <f>SUMIF('[1]OBBE1G'!A:A,'[1]Argitaratzeko'!A51,'[1]OBBE1G'!AP:AP)</f>
        <v>3.09</v>
      </c>
      <c r="E51" s="3">
        <f>SUMIF('[1]OBBE2G'!A:A,'[1]Argitaratzeko'!A51,'[1]OBBE2G'!AP:AP)</f>
        <v>463449.55</v>
      </c>
      <c r="F51" s="11">
        <f>SUMIF('[1]OBBE3G'!A:A,'[1]Argitaratzeko'!A51,'[1]OBBE3G'!AP:AP)</f>
        <v>0.1442</v>
      </c>
      <c r="G51" s="3">
        <f>SUMIF('[1]OBBE4G'!A:A,'[1]Argitaratzeko'!A51,'[1]OBBE4G'!AP:AP)</f>
        <v>92277.23</v>
      </c>
      <c r="H51" s="11">
        <f>SUMIF('[1]OBBE5G'!A:A,'[1]Argitaratzeko'!A51,'[1]OBBE5G'!AP:AP)</f>
        <v>2.6017</v>
      </c>
      <c r="I51" s="12">
        <f t="shared" si="0"/>
      </c>
      <c r="J51" s="27">
        <f t="shared" si="1"/>
        <v>1432059.1094999998</v>
      </c>
      <c r="K51" s="27">
        <f t="shared" si="2"/>
        <v>13306.376565999999</v>
      </c>
      <c r="L51" s="13">
        <f>IF(E51+G51=0,MAX(L$6:L50)+1,0)</f>
        <v>0</v>
      </c>
    </row>
    <row r="52" spans="1:12" ht="12.75">
      <c r="A52" s="2">
        <v>47</v>
      </c>
      <c r="B52" s="2">
        <v>641</v>
      </c>
      <c r="C52" s="2" t="s">
        <v>52</v>
      </c>
      <c r="D52" s="11">
        <f>SUMIF('[1]OBBE1G'!A:A,'[1]Argitaratzeko'!A52,'[1]OBBE1G'!AP:AP)</f>
        <v>9.52</v>
      </c>
      <c r="E52" s="3">
        <f>SUMIF('[1]OBBE2G'!A:A,'[1]Argitaratzeko'!A52,'[1]OBBE2G'!AP:AP)</f>
        <v>352686.91000000003</v>
      </c>
      <c r="F52" s="11">
        <f>SUMIF('[1]OBBE3G'!A:A,'[1]Argitaratzeko'!A52,'[1]OBBE3G'!AP:AP)</f>
        <v>0.1854</v>
      </c>
      <c r="G52" s="3">
        <f>SUMIF('[1]OBBE4G'!A:A,'[1]Argitaratzeko'!A52,'[1]OBBE4G'!AP:AP)</f>
        <v>14110.48</v>
      </c>
      <c r="H52" s="11">
        <f>SUMIF('[1]OBBE5G'!A:A,'[1]Argitaratzeko'!A52,'[1]OBBE5G'!AP:AP)</f>
        <v>9.1593</v>
      </c>
      <c r="I52" s="12">
        <f t="shared" si="0"/>
      </c>
      <c r="J52" s="27">
        <f t="shared" si="1"/>
        <v>3357579.3832</v>
      </c>
      <c r="K52" s="27">
        <f t="shared" si="2"/>
        <v>2616.082992</v>
      </c>
      <c r="L52" s="13">
        <f>IF(E52+G52=0,MAX(L$6:L51)+1,0)</f>
        <v>0</v>
      </c>
    </row>
    <row r="53" spans="1:12" ht="12.75">
      <c r="A53" s="2">
        <v>48</v>
      </c>
      <c r="B53" s="2">
        <v>253</v>
      </c>
      <c r="C53" s="2" t="s">
        <v>53</v>
      </c>
      <c r="D53" s="11">
        <f>SUMIF('[1]OBBE1G'!A:A,'[1]Argitaratzeko'!A53,'[1]OBBE1G'!AP:AP)</f>
        <v>2.19</v>
      </c>
      <c r="E53" s="3">
        <f>SUMIF('[1]OBBE2G'!A:A,'[1]Argitaratzeko'!A53,'[1]OBBE2G'!AP:AP)</f>
        <v>125584.29000000001</v>
      </c>
      <c r="F53" s="11">
        <f>SUMIF('[1]OBBE3G'!A:A,'[1]Argitaratzeko'!A53,'[1]OBBE3G'!AP:AP)</f>
        <v>0.0029</v>
      </c>
      <c r="G53" s="3">
        <f>SUMIF('[1]OBBE4G'!A:A,'[1]Argitaratzeko'!A53,'[1]OBBE4G'!AP:AP)</f>
        <v>17346.23</v>
      </c>
      <c r="H53" s="11">
        <f>SUMIF('[1]OBBE5G'!A:A,'[1]Argitaratzeko'!A53,'[1]OBBE5G'!AP:AP)</f>
        <v>1.9244</v>
      </c>
      <c r="I53" s="12">
        <f t="shared" si="0"/>
      </c>
      <c r="J53" s="27">
        <f t="shared" si="1"/>
        <v>275029.59510000004</v>
      </c>
      <c r="K53" s="27">
        <f t="shared" si="2"/>
        <v>50.304066999999996</v>
      </c>
      <c r="L53" s="13">
        <f>IF(E53+G53=0,MAX(L$6:L52)+1,0)</f>
        <v>0</v>
      </c>
    </row>
    <row r="54" spans="1:12" ht="12.75">
      <c r="A54" s="2">
        <v>49</v>
      </c>
      <c r="B54" s="3">
        <v>5646</v>
      </c>
      <c r="C54" s="2" t="s">
        <v>54</v>
      </c>
      <c r="D54" s="11">
        <f>SUMIF('[1]OBBE1G'!A:A,'[1]Argitaratzeko'!A54,'[1]OBBE1G'!AP:AP)</f>
        <v>3.97</v>
      </c>
      <c r="E54" s="3">
        <f>SUMIF('[1]OBBE2G'!A:A,'[1]Argitaratzeko'!A54,'[1]OBBE2G'!AP:AP)</f>
        <v>1409417.12</v>
      </c>
      <c r="F54" s="11">
        <f>SUMIF('[1]OBBE3G'!A:A,'[1]Argitaratzeko'!A54,'[1]OBBE3G'!AP:AP)</f>
        <v>4.1577</v>
      </c>
      <c r="G54" s="3">
        <f>SUMIF('[1]OBBE4G'!A:A,'[1]Argitaratzeko'!A54,'[1]OBBE4G'!AP:AP)</f>
        <v>708512.1</v>
      </c>
      <c r="H54" s="11">
        <f>SUMIF('[1]OBBE5G'!A:A,'[1]Argitaratzeko'!A54,'[1]OBBE5G'!AP:AP)</f>
        <v>4.0343</v>
      </c>
      <c r="I54" s="12">
        <f t="shared" si="0"/>
      </c>
      <c r="J54" s="27">
        <f t="shared" si="1"/>
        <v>5595385.9664</v>
      </c>
      <c r="K54" s="27">
        <f t="shared" si="2"/>
        <v>2945780.75817</v>
      </c>
      <c r="L54" s="13">
        <f>IF(E54+G54=0,MAX(L$6:L53)+1,0)</f>
        <v>0</v>
      </c>
    </row>
    <row r="55" spans="1:12" ht="12.75">
      <c r="A55" s="2">
        <v>50</v>
      </c>
      <c r="B55" s="2">
        <v>377</v>
      </c>
      <c r="C55" s="2" t="s">
        <v>55</v>
      </c>
      <c r="D55" s="11">
        <f>SUMIF('[1]OBBE1G'!A:A,'[1]Argitaratzeko'!A55,'[1]OBBE1G'!AP:AP)</f>
        <v>13.55</v>
      </c>
      <c r="E55" s="3">
        <f>SUMIF('[1]OBBE2G'!A:A,'[1]Argitaratzeko'!A55,'[1]OBBE2G'!AP:AP)</f>
        <v>177498.89</v>
      </c>
      <c r="F55" s="11">
        <f>SUMIF('[1]OBBE3G'!A:A,'[1]Argitaratzeko'!A55,'[1]OBBE3G'!AP:AP)</f>
        <v>2.071</v>
      </c>
      <c r="G55" s="3">
        <f>SUMIF('[1]OBBE4G'!A:A,'[1]Argitaratzeko'!A55,'[1]OBBE4G'!AP:AP)</f>
        <v>122853.05</v>
      </c>
      <c r="H55" s="11">
        <f>SUMIF('[1]OBBE5G'!A:A,'[1]Argitaratzeko'!A55,'[1]OBBE5G'!AP:AP)</f>
        <v>8.8573</v>
      </c>
      <c r="I55" s="12">
        <f t="shared" si="0"/>
      </c>
      <c r="J55" s="27">
        <f t="shared" si="1"/>
        <v>2405109.9595000003</v>
      </c>
      <c r="K55" s="27">
        <f t="shared" si="2"/>
        <v>254428.66655000002</v>
      </c>
      <c r="L55" s="13">
        <f>IF(E55+G55=0,MAX(L$6:L54)+1,0)</f>
        <v>0</v>
      </c>
    </row>
    <row r="56" spans="1:12" ht="12.75">
      <c r="A56" s="2">
        <v>51</v>
      </c>
      <c r="B56" s="3">
        <v>8384</v>
      </c>
      <c r="C56" s="2" t="s">
        <v>56</v>
      </c>
      <c r="D56" s="11">
        <f>SUMIF('[1]OBBE1G'!A:A,'[1]Argitaratzeko'!A56,'[1]OBBE1G'!AP:AP)</f>
        <v>6.67</v>
      </c>
      <c r="E56" s="3">
        <f>SUMIF('[1]OBBE2G'!A:A,'[1]Argitaratzeko'!A56,'[1]OBBE2G'!AP:AP)</f>
        <v>1473590.7</v>
      </c>
      <c r="F56" s="11">
        <f>SUMIF('[1]OBBE3G'!A:A,'[1]Argitaratzeko'!A56,'[1]OBBE3G'!AP:AP)</f>
        <v>17.5</v>
      </c>
      <c r="G56" s="3">
        <f>SUMIF('[1]OBBE4G'!A:A,'[1]Argitaratzeko'!A56,'[1]OBBE4G'!AP:AP)</f>
        <v>1041.01</v>
      </c>
      <c r="H56" s="11">
        <f>SUMIF('[1]OBBE5G'!A:A,'[1]Argitaratzeko'!A56,'[1]OBBE5G'!AP:AP)</f>
        <v>6.6776</v>
      </c>
      <c r="I56" s="12">
        <f t="shared" si="0"/>
      </c>
      <c r="J56" s="27">
        <f t="shared" si="1"/>
        <v>9828849.969</v>
      </c>
      <c r="K56" s="27">
        <f t="shared" si="2"/>
        <v>18217.675</v>
      </c>
      <c r="L56" s="13">
        <f>IF(E56+G56=0,MAX(L$6:L55)+1,0)</f>
        <v>0</v>
      </c>
    </row>
    <row r="57" spans="1:12" ht="12.75">
      <c r="A57" s="2">
        <v>52</v>
      </c>
      <c r="B57" s="3">
        <v>1430</v>
      </c>
      <c r="C57" s="2" t="s">
        <v>57</v>
      </c>
      <c r="D57" s="11">
        <f>SUMIF('[1]OBBE1G'!A:A,'[1]Argitaratzeko'!A57,'[1]OBBE1G'!AP:AP)</f>
        <v>2.43</v>
      </c>
      <c r="E57" s="3">
        <f>SUMIF('[1]OBBE2G'!A:A,'[1]Argitaratzeko'!A57,'[1]OBBE2G'!AP:AP)</f>
        <v>224976.79</v>
      </c>
      <c r="F57" s="11">
        <f>SUMIF('[1]OBBE3G'!A:A,'[1]Argitaratzeko'!A57,'[1]OBBE3G'!AP:AP)</f>
        <v>2.4151</v>
      </c>
      <c r="G57" s="3">
        <f>SUMIF('[1]OBBE4G'!A:A,'[1]Argitaratzeko'!A57,'[1]OBBE4G'!AP:AP)</f>
        <v>767.56</v>
      </c>
      <c r="H57" s="11">
        <f>SUMIF('[1]OBBE5G'!A:A,'[1]Argitaratzeko'!A57,'[1]OBBE5G'!AP:AP)</f>
        <v>2.4287</v>
      </c>
      <c r="I57" s="12">
        <f t="shared" si="0"/>
      </c>
      <c r="J57" s="27">
        <f t="shared" si="1"/>
        <v>546693.5997</v>
      </c>
      <c r="K57" s="27">
        <f t="shared" si="2"/>
        <v>1853.7341559999998</v>
      </c>
      <c r="L57" s="13">
        <f>IF(E57+G57=0,MAX(L$6:L56)+1,0)</f>
        <v>0</v>
      </c>
    </row>
    <row r="58" spans="1:12" ht="12.75">
      <c r="A58" s="2">
        <v>53</v>
      </c>
      <c r="B58" s="3">
        <v>6045</v>
      </c>
      <c r="C58" s="2" t="s">
        <v>58</v>
      </c>
      <c r="D58" s="11">
        <f>SUMIF('[1]OBBE1G'!A:A,'[1]Argitaratzeko'!A58,'[1]OBBE1G'!AP:AP)</f>
        <v>4.26</v>
      </c>
      <c r="E58" s="3">
        <f>SUMIF('[1]OBBE2G'!A:A,'[1]Argitaratzeko'!A58,'[1]OBBE2G'!AP:AP)</f>
        <v>1341300.24</v>
      </c>
      <c r="F58" s="11">
        <f>SUMIF('[1]OBBE3G'!A:A,'[1]Argitaratzeko'!A58,'[1]OBBE3G'!AP:AP)</f>
        <v>1.4317</v>
      </c>
      <c r="G58" s="3">
        <f>SUMIF('[1]OBBE4G'!A:A,'[1]Argitaratzeko'!A58,'[1]OBBE4G'!AP:AP)</f>
        <v>162909.43</v>
      </c>
      <c r="H58" s="11">
        <f>SUMIF('[1]OBBE5G'!A:A,'[1]Argitaratzeko'!A58,'[1]OBBE5G'!AP:AP)</f>
        <v>3.953</v>
      </c>
      <c r="I58" s="12">
        <f t="shared" si="0"/>
      </c>
      <c r="J58" s="27">
        <f t="shared" si="1"/>
        <v>5713939.0224</v>
      </c>
      <c r="K58" s="27">
        <f t="shared" si="2"/>
        <v>233237.43093099998</v>
      </c>
      <c r="L58" s="13">
        <f>IF(E58+G58=0,MAX(L$6:L57)+1,0)</f>
        <v>0</v>
      </c>
    </row>
    <row r="59" spans="1:12" ht="12.75">
      <c r="A59" s="2">
        <v>54</v>
      </c>
      <c r="B59" s="2">
        <v>602</v>
      </c>
      <c r="C59" s="2" t="s">
        <v>59</v>
      </c>
      <c r="D59" s="11">
        <f>SUMIF('[1]OBBE1G'!A:A,'[1]Argitaratzeko'!A59,'[1]OBBE1G'!AP:AP)</f>
        <v>0.01</v>
      </c>
      <c r="E59" s="3">
        <f>SUMIF('[1]OBBE2G'!A:A,'[1]Argitaratzeko'!A59,'[1]OBBE2G'!AP:AP)</f>
        <v>308077.39</v>
      </c>
      <c r="F59" s="11">
        <f>SUMIF('[1]OBBE3G'!A:A,'[1]Argitaratzeko'!A59,'[1]OBBE3G'!AP:AP)</f>
        <v>0</v>
      </c>
      <c r="G59" s="3">
        <f>SUMIF('[1]OBBE4G'!A:A,'[1]Argitaratzeko'!A59,'[1]OBBE4G'!AP:AP)</f>
        <v>0</v>
      </c>
      <c r="H59" s="11">
        <f>SUMIF('[1]OBBE5G'!A:A,'[1]Argitaratzeko'!A59,'[1]OBBE5G'!AP:AP)</f>
        <v>0.0125</v>
      </c>
      <c r="I59" s="12">
        <f t="shared" si="0"/>
      </c>
      <c r="J59" s="27">
        <f t="shared" si="1"/>
        <v>3080.7739</v>
      </c>
      <c r="K59" s="27">
        <f t="shared" si="2"/>
        <v>0</v>
      </c>
      <c r="L59" s="13">
        <f>IF(E59+G59=0,MAX(L$6:L58)+1,0)</f>
        <v>0</v>
      </c>
    </row>
    <row r="60" spans="1:12" ht="12.75">
      <c r="A60" s="2">
        <v>55</v>
      </c>
      <c r="B60" s="3">
        <v>22019</v>
      </c>
      <c r="C60" s="2" t="s">
        <v>60</v>
      </c>
      <c r="D60" s="11">
        <f>SUMIF('[1]OBBE1G'!A:A,'[1]Argitaratzeko'!A60,'[1]OBBE1G'!AP:AP)</f>
        <v>5.88</v>
      </c>
      <c r="E60" s="3">
        <f>SUMIF('[1]OBBE2G'!A:A,'[1]Argitaratzeko'!A60,'[1]OBBE2G'!AP:AP)</f>
        <v>5022112.6</v>
      </c>
      <c r="F60" s="11">
        <f>SUMIF('[1]OBBE3G'!A:A,'[1]Argitaratzeko'!A60,'[1]OBBE3G'!AP:AP)</f>
        <v>14.6913</v>
      </c>
      <c r="G60" s="3">
        <f>SUMIF('[1]OBBE4G'!A:A,'[1]Argitaratzeko'!A60,'[1]OBBE4G'!AP:AP)</f>
        <v>2587534.92</v>
      </c>
      <c r="H60" s="11">
        <f>SUMIF('[1]OBBE5G'!A:A,'[1]Argitaratzeko'!A60,'[1]OBBE5G'!AP:AP)</f>
        <v>8.8748</v>
      </c>
      <c r="I60" s="12">
        <f t="shared" si="0"/>
      </c>
      <c r="J60" s="27">
        <f t="shared" si="1"/>
        <v>29530022.087999996</v>
      </c>
      <c r="K60" s="27">
        <f t="shared" si="2"/>
        <v>38014251.770196</v>
      </c>
      <c r="L60" s="13">
        <f>IF(E60+G60=0,MAX(L$6:L59)+1,0)</f>
        <v>0</v>
      </c>
    </row>
    <row r="61" spans="1:12" ht="12.75">
      <c r="A61" s="2">
        <v>56</v>
      </c>
      <c r="B61" s="3">
        <v>5354</v>
      </c>
      <c r="C61" s="2" t="s">
        <v>61</v>
      </c>
      <c r="D61" s="11">
        <f>SUMIF('[1]OBBE1G'!A:A,'[1]Argitaratzeko'!A61,'[1]OBBE1G'!AP:AP)</f>
        <v>6.05</v>
      </c>
      <c r="E61" s="3">
        <f>SUMIF('[1]OBBE2G'!A:A,'[1]Argitaratzeko'!A61,'[1]OBBE2G'!AP:AP)</f>
        <v>944374.84</v>
      </c>
      <c r="F61" s="11">
        <f>SUMIF('[1]OBBE3G'!A:A,'[1]Argitaratzeko'!A61,'[1]OBBE3G'!AP:AP)</f>
        <v>2.822</v>
      </c>
      <c r="G61" s="3">
        <f>SUMIF('[1]OBBE4G'!A:A,'[1]Argitaratzeko'!A61,'[1]OBBE4G'!AP:AP)</f>
        <v>467701.13</v>
      </c>
      <c r="H61" s="11">
        <f>SUMIF('[1]OBBE5G'!A:A,'[1]Argitaratzeko'!A61,'[1]OBBE5G'!AP:AP)</f>
        <v>4.9824</v>
      </c>
      <c r="I61" s="12">
        <f t="shared" si="0"/>
      </c>
      <c r="J61" s="27">
        <f t="shared" si="1"/>
        <v>5713467.782</v>
      </c>
      <c r="K61" s="27">
        <f t="shared" si="2"/>
        <v>1319852.58886</v>
      </c>
      <c r="L61" s="13">
        <f>IF(E61+G61=0,MAX(L$6:L60)+1,0)</f>
        <v>0</v>
      </c>
    </row>
    <row r="62" spans="1:12" ht="12.75">
      <c r="A62" s="2">
        <v>57</v>
      </c>
      <c r="B62" s="2">
        <v>252</v>
      </c>
      <c r="C62" s="2" t="s">
        <v>62</v>
      </c>
      <c r="D62" s="11">
        <f>SUMIF('[1]OBBE1G'!A:A,'[1]Argitaratzeko'!A62,'[1]OBBE1G'!AP:AP)</f>
        <v>2.07</v>
      </c>
      <c r="E62" s="3">
        <f>SUMIF('[1]OBBE2G'!A:A,'[1]Argitaratzeko'!A62,'[1]OBBE2G'!AP:AP)</f>
        <v>179080.89</v>
      </c>
      <c r="F62" s="11">
        <f>SUMIF('[1]OBBE3G'!A:A,'[1]Argitaratzeko'!A62,'[1]OBBE3G'!AP:AP)</f>
        <v>6.3871</v>
      </c>
      <c r="G62" s="3">
        <f>SUMIF('[1]OBBE4G'!A:A,'[1]Argitaratzeko'!A62,'[1]OBBE4G'!AP:AP)</f>
        <v>13036.22</v>
      </c>
      <c r="H62" s="11">
        <f>SUMIF('[1]OBBE5G'!A:A,'[1]Argitaratzeko'!A62,'[1]OBBE5G'!AP:AP)</f>
        <v>2.3669</v>
      </c>
      <c r="I62" s="12">
        <f t="shared" si="0"/>
      </c>
      <c r="J62" s="27">
        <f t="shared" si="1"/>
        <v>370697.4423</v>
      </c>
      <c r="K62" s="27">
        <f t="shared" si="2"/>
        <v>83263.640762</v>
      </c>
      <c r="L62" s="13">
        <f>IF(E62+G62=0,MAX(L$6:L61)+1,0)</f>
        <v>0</v>
      </c>
    </row>
    <row r="63" spans="1:12" ht="12.75">
      <c r="A63" s="2">
        <v>58</v>
      </c>
      <c r="B63" s="2">
        <v>945</v>
      </c>
      <c r="C63" s="2" t="s">
        <v>63</v>
      </c>
      <c r="D63" s="11">
        <f>SUMIF('[1]OBBE1G'!A:A,'[1]Argitaratzeko'!A63,'[1]OBBE1G'!AP:AP)</f>
        <v>11.36</v>
      </c>
      <c r="E63" s="3">
        <f>SUMIF('[1]OBBE2G'!A:A,'[1]Argitaratzeko'!A63,'[1]OBBE2G'!AP:AP)</f>
        <v>1138097.96</v>
      </c>
      <c r="F63" s="11">
        <f>SUMIF('[1]OBBE3G'!A:A,'[1]Argitaratzeko'!A63,'[1]OBBE3G'!AP:AP)</f>
        <v>3.5219</v>
      </c>
      <c r="G63" s="3">
        <f>SUMIF('[1]OBBE4G'!A:A,'[1]Argitaratzeko'!A63,'[1]OBBE4G'!AP:AP)</f>
        <v>298308.56</v>
      </c>
      <c r="H63" s="11">
        <f>SUMIF('[1]OBBE5G'!A:A,'[1]Argitaratzeko'!A63,'[1]OBBE5G'!AP:AP)</f>
        <v>9.7359</v>
      </c>
      <c r="I63" s="12">
        <f t="shared" si="0"/>
      </c>
      <c r="J63" s="27">
        <f t="shared" si="1"/>
        <v>12928792.825599998</v>
      </c>
      <c r="K63" s="27">
        <f t="shared" si="2"/>
        <v>1050612.917464</v>
      </c>
      <c r="L63" s="13">
        <f>IF(E63+G63=0,MAX(L$6:L62)+1,0)</f>
        <v>0</v>
      </c>
    </row>
    <row r="64" spans="1:12" ht="12.75">
      <c r="A64" s="2">
        <v>59</v>
      </c>
      <c r="B64" s="3">
        <v>11335</v>
      </c>
      <c r="C64" s="2" t="s">
        <v>64</v>
      </c>
      <c r="D64" s="11">
        <f>SUMIF('[1]OBBE1G'!A:A,'[1]Argitaratzeko'!A64,'[1]OBBE1G'!AP:AP)</f>
        <v>1.44</v>
      </c>
      <c r="E64" s="3">
        <f>SUMIF('[1]OBBE2G'!A:A,'[1]Argitaratzeko'!A64,'[1]OBBE2G'!AP:AP)</f>
        <v>3417502.59</v>
      </c>
      <c r="F64" s="11">
        <f>SUMIF('[1]OBBE3G'!A:A,'[1]Argitaratzeko'!A64,'[1]OBBE3G'!AP:AP)</f>
        <v>0.1359</v>
      </c>
      <c r="G64" s="3">
        <f>SUMIF('[1]OBBE4G'!A:A,'[1]Argitaratzeko'!A64,'[1]OBBE4G'!AP:AP)</f>
        <v>686075.26</v>
      </c>
      <c r="H64" s="11">
        <f>SUMIF('[1]OBBE5G'!A:A,'[1]Argitaratzeko'!A64,'[1]OBBE5G'!AP:AP)</f>
        <v>1.2244</v>
      </c>
      <c r="I64" s="12">
        <f t="shared" si="0"/>
      </c>
      <c r="J64" s="27">
        <f t="shared" si="1"/>
        <v>4921203.729599999</v>
      </c>
      <c r="K64" s="27">
        <f t="shared" si="2"/>
        <v>93237.627834</v>
      </c>
      <c r="L64" s="13">
        <f>IF(E64+G64=0,MAX(L$6:L63)+1,0)</f>
        <v>0</v>
      </c>
    </row>
    <row r="65" spans="1:12" ht="12.75">
      <c r="A65" s="2">
        <v>60</v>
      </c>
      <c r="B65" s="2">
        <v>123</v>
      </c>
      <c r="C65" s="2" t="s">
        <v>65</v>
      </c>
      <c r="D65" s="11">
        <f>SUMIF('[1]OBBE1G'!A:A,'[1]Argitaratzeko'!A65,'[1]OBBE1G'!AP:AP)</f>
        <v>0</v>
      </c>
      <c r="E65" s="3">
        <f>SUMIF('[1]OBBE2G'!A:A,'[1]Argitaratzeko'!A65,'[1]OBBE2G'!AP:AP)</f>
        <v>20521.24</v>
      </c>
      <c r="F65" s="11">
        <f>SUMIF('[1]OBBE3G'!A:A,'[1]Argitaratzeko'!A65,'[1]OBBE3G'!AP:AP)</f>
        <v>0</v>
      </c>
      <c r="G65" s="3">
        <f>SUMIF('[1]OBBE4G'!A:A,'[1]Argitaratzeko'!A65,'[1]OBBE4G'!AP:AP)</f>
        <v>0</v>
      </c>
      <c r="H65" s="11">
        <f>SUMIF('[1]OBBE5G'!A:A,'[1]Argitaratzeko'!A65,'[1]OBBE5G'!AP:AP)</f>
        <v>0</v>
      </c>
      <c r="I65" s="12">
        <f t="shared" si="0"/>
      </c>
      <c r="J65" s="27">
        <f t="shared" si="1"/>
        <v>0</v>
      </c>
      <c r="K65" s="27">
        <f t="shared" si="2"/>
        <v>0</v>
      </c>
      <c r="L65" s="13">
        <f>IF(E65+G65=0,MAX(L$6:L64)+1,0)</f>
        <v>0</v>
      </c>
    </row>
    <row r="66" spans="1:12" ht="12.75">
      <c r="A66" s="2">
        <v>61</v>
      </c>
      <c r="B66" s="3">
        <v>5948</v>
      </c>
      <c r="C66" s="2" t="s">
        <v>66</v>
      </c>
      <c r="D66" s="11">
        <f>SUMIF('[1]OBBE1G'!A:A,'[1]Argitaratzeko'!A66,'[1]OBBE1G'!AP:AP)</f>
        <v>11.69</v>
      </c>
      <c r="E66" s="3">
        <f>SUMIF('[1]OBBE2G'!A:A,'[1]Argitaratzeko'!A66,'[1]OBBE2G'!AP:AP)</f>
        <v>1490027.24</v>
      </c>
      <c r="F66" s="11">
        <f>SUMIF('[1]OBBE3G'!A:A,'[1]Argitaratzeko'!A66,'[1]OBBE3G'!AP:AP)</f>
        <v>0.7799</v>
      </c>
      <c r="G66" s="3">
        <f>SUMIF('[1]OBBE4G'!A:A,'[1]Argitaratzeko'!A66,'[1]OBBE4G'!AP:AP)</f>
        <v>609099.55</v>
      </c>
      <c r="H66" s="11">
        <f>SUMIF('[1]OBBE5G'!A:A,'[1]Argitaratzeko'!A66,'[1]OBBE5G'!AP:AP)</f>
        <v>8.5253</v>
      </c>
      <c r="I66" s="12">
        <f t="shared" si="0"/>
      </c>
      <c r="J66" s="27">
        <f t="shared" si="1"/>
        <v>17418418.435599998</v>
      </c>
      <c r="K66" s="27">
        <f t="shared" si="2"/>
        <v>475036.73904500005</v>
      </c>
      <c r="L66" s="13">
        <f>IF(E66+G66=0,MAX(L$6:L65)+1,0)</f>
        <v>0</v>
      </c>
    </row>
    <row r="67" spans="1:12" ht="12.75">
      <c r="A67" s="2">
        <v>62</v>
      </c>
      <c r="B67" s="3">
        <v>1302</v>
      </c>
      <c r="C67" s="2" t="s">
        <v>67</v>
      </c>
      <c r="D67" s="11">
        <f>SUMIF('[1]OBBE1G'!A:A,'[1]Argitaratzeko'!A67,'[1]OBBE1G'!AP:AP)</f>
        <v>4.65</v>
      </c>
      <c r="E67" s="3">
        <f>SUMIF('[1]OBBE2G'!A:A,'[1]Argitaratzeko'!A67,'[1]OBBE2G'!AP:AP)</f>
        <v>324211.27</v>
      </c>
      <c r="F67" s="11">
        <f>SUMIF('[1]OBBE3G'!A:A,'[1]Argitaratzeko'!A67,'[1]OBBE3G'!AP:AP)</f>
        <v>1.5096</v>
      </c>
      <c r="G67" s="3">
        <f>SUMIF('[1]OBBE4G'!A:A,'[1]Argitaratzeko'!A67,'[1]OBBE4G'!AP:AP)</f>
        <v>121438.7</v>
      </c>
      <c r="H67" s="11">
        <f>SUMIF('[1]OBBE5G'!A:A,'[1]Argitaratzeko'!A67,'[1]OBBE5G'!AP:AP)</f>
        <v>3.795</v>
      </c>
      <c r="I67" s="12">
        <f t="shared" si="0"/>
      </c>
      <c r="J67" s="27">
        <f t="shared" si="1"/>
        <v>1507582.4055</v>
      </c>
      <c r="K67" s="27">
        <f t="shared" si="2"/>
        <v>183323.86152</v>
      </c>
      <c r="L67" s="13">
        <f>IF(E67+G67=0,MAX(L$6:L66)+1,0)</f>
        <v>0</v>
      </c>
    </row>
    <row r="68" spans="1:12" ht="12.75">
      <c r="A68" s="2">
        <v>63</v>
      </c>
      <c r="B68" s="3">
        <v>10276</v>
      </c>
      <c r="C68" s="2" t="s">
        <v>68</v>
      </c>
      <c r="D68" s="11">
        <f>SUMIF('[1]OBBE1G'!A:A,'[1]Argitaratzeko'!A68,'[1]OBBE1G'!AP:AP)</f>
        <v>6.66</v>
      </c>
      <c r="E68" s="3">
        <f>SUMIF('[1]OBBE2G'!A:A,'[1]Argitaratzeko'!A68,'[1]OBBE2G'!AP:AP)</f>
        <v>4249828.58</v>
      </c>
      <c r="F68" s="11">
        <f>SUMIF('[1]OBBE3G'!A:A,'[1]Argitaratzeko'!A68,'[1]OBBE3G'!AP:AP)</f>
        <v>0.7183</v>
      </c>
      <c r="G68" s="3">
        <f>SUMIF('[1]OBBE4G'!A:A,'[1]Argitaratzeko'!A68,'[1]OBBE4G'!AP:AP)</f>
        <v>2415742.22</v>
      </c>
      <c r="H68" s="11">
        <f>SUMIF('[1]OBBE5G'!A:A,'[1]Argitaratzeko'!A68,'[1]OBBE5G'!AP:AP)</f>
        <v>4.5037</v>
      </c>
      <c r="I68" s="12">
        <f t="shared" si="0"/>
      </c>
      <c r="J68" s="27">
        <f t="shared" si="1"/>
        <v>28303858.342800003</v>
      </c>
      <c r="K68" s="27">
        <f t="shared" si="2"/>
        <v>1735227.6366260003</v>
      </c>
      <c r="L68" s="13">
        <f>IF(E68+G68=0,MAX(L$6:L67)+1,0)</f>
        <v>0</v>
      </c>
    </row>
    <row r="69" spans="1:12" ht="12.75">
      <c r="A69" s="2">
        <v>64</v>
      </c>
      <c r="B69" s="3">
        <v>16128</v>
      </c>
      <c r="C69" s="2" t="s">
        <v>69</v>
      </c>
      <c r="D69" s="11">
        <f>SUMIF('[1]OBBE1G'!A:A,'[1]Argitaratzeko'!A69,'[1]OBBE1G'!AP:AP)</f>
        <v>4.47</v>
      </c>
      <c r="E69" s="3">
        <f>SUMIF('[1]OBBE2G'!A:A,'[1]Argitaratzeko'!A69,'[1]OBBE2G'!AP:AP)</f>
        <v>2436208.62</v>
      </c>
      <c r="F69" s="11">
        <f>SUMIF('[1]OBBE3G'!A:A,'[1]Argitaratzeko'!A69,'[1]OBBE3G'!AP:AP)</f>
        <v>2.5835</v>
      </c>
      <c r="G69" s="3">
        <f>SUMIF('[1]OBBE4G'!A:A,'[1]Argitaratzeko'!A69,'[1]OBBE4G'!AP:AP)</f>
        <v>526530.21</v>
      </c>
      <c r="H69" s="11">
        <f>SUMIF('[1]OBBE5G'!A:A,'[1]Argitaratzeko'!A69,'[1]OBBE5G'!AP:AP)</f>
        <v>4.1348</v>
      </c>
      <c r="I69" s="12">
        <f t="shared" si="0"/>
      </c>
      <c r="J69" s="27">
        <f t="shared" si="1"/>
        <v>10889852.5314</v>
      </c>
      <c r="K69" s="27">
        <f t="shared" si="2"/>
        <v>1360290.797535</v>
      </c>
      <c r="L69" s="13">
        <f>IF(E69+G69=0,MAX(L$6:L68)+1,0)</f>
        <v>0</v>
      </c>
    </row>
    <row r="70" spans="1:12" ht="12.75">
      <c r="A70" s="2">
        <v>65</v>
      </c>
      <c r="B70" s="3">
        <v>3894</v>
      </c>
      <c r="C70" s="2" t="s">
        <v>70</v>
      </c>
      <c r="D70" s="11">
        <f>SUMIF('[1]OBBE1G'!A:A,'[1]Argitaratzeko'!A70,'[1]OBBE1G'!AP:AP)</f>
        <v>0.74</v>
      </c>
      <c r="E70" s="3">
        <f>SUMIF('[1]OBBE2G'!A:A,'[1]Argitaratzeko'!A70,'[1]OBBE2G'!AP:AP)</f>
        <v>1426666.23</v>
      </c>
      <c r="F70" s="11">
        <f>SUMIF('[1]OBBE3G'!A:A,'[1]Argitaratzeko'!A70,'[1]OBBE3G'!AP:AP)</f>
        <v>0</v>
      </c>
      <c r="G70" s="3">
        <f>SUMIF('[1]OBBE4G'!A:A,'[1]Argitaratzeko'!A70,'[1]OBBE4G'!AP:AP)</f>
        <v>108766.98</v>
      </c>
      <c r="H70" s="11">
        <f>SUMIF('[1]OBBE5G'!A:A,'[1]Argitaratzeko'!A70,'[1]OBBE5G'!AP:AP)</f>
        <v>0.6838</v>
      </c>
      <c r="I70" s="12">
        <f t="shared" si="0"/>
      </c>
      <c r="J70" s="27">
        <f t="shared" si="1"/>
        <v>1055733.0102</v>
      </c>
      <c r="K70" s="27">
        <f t="shared" si="2"/>
        <v>0</v>
      </c>
      <c r="L70" s="13">
        <f>IF(E70+G70=0,MAX(L$6:L69)+1,0)</f>
        <v>0</v>
      </c>
    </row>
    <row r="71" spans="1:12" ht="12.75">
      <c r="A71" s="2">
        <v>66</v>
      </c>
      <c r="B71" s="2">
        <v>589</v>
      </c>
      <c r="C71" s="2" t="s">
        <v>71</v>
      </c>
      <c r="D71" s="11">
        <f>SUMIF('[1]OBBE1G'!A:A,'[1]Argitaratzeko'!A71,'[1]OBBE1G'!AP:AP)</f>
        <v>0.28</v>
      </c>
      <c r="E71" s="3">
        <f>SUMIF('[1]OBBE2G'!A:A,'[1]Argitaratzeko'!A71,'[1]OBBE2G'!AP:AP)</f>
        <v>175504.74</v>
      </c>
      <c r="F71" s="11">
        <f>SUMIF('[1]OBBE3G'!A:A,'[1]Argitaratzeko'!A71,'[1]OBBE3G'!AP:AP)</f>
        <v>0</v>
      </c>
      <c r="G71" s="3">
        <f>SUMIF('[1]OBBE4G'!A:A,'[1]Argitaratzeko'!A71,'[1]OBBE4G'!AP:AP)</f>
        <v>0</v>
      </c>
      <c r="H71" s="11">
        <f>SUMIF('[1]OBBE5G'!A:A,'[1]Argitaratzeko'!A71,'[1]OBBE5G'!AP:AP)</f>
        <v>0.2813</v>
      </c>
      <c r="I71" s="12">
        <f aca="true" t="shared" si="3" ref="I71:I94">IF(H71&gt;30,H71,"")</f>
      </c>
      <c r="J71" s="27">
        <f aca="true" t="shared" si="4" ref="J71:J93">D71*E71</f>
        <v>49141.3272</v>
      </c>
      <c r="K71" s="27">
        <f aca="true" t="shared" si="5" ref="K71:K93">F71*G71</f>
        <v>0</v>
      </c>
      <c r="L71" s="13">
        <f>IF(E71+G71=0,MAX(L$6:L70)+1,0)</f>
        <v>0</v>
      </c>
    </row>
    <row r="72" spans="1:12" ht="12.75">
      <c r="A72" s="2">
        <v>67</v>
      </c>
      <c r="B72" s="3">
        <v>39355</v>
      </c>
      <c r="C72" s="2" t="s">
        <v>72</v>
      </c>
      <c r="D72" s="11">
        <f>SUMIF('[1]OBBE1G'!A:A,'[1]Argitaratzeko'!A72,'[1]OBBE1G'!AP:AP)</f>
        <v>2.06</v>
      </c>
      <c r="E72" s="3">
        <f>SUMIF('[1]OBBE2G'!A:A,'[1]Argitaratzeko'!A72,'[1]OBBE2G'!AP:AP)</f>
        <v>6940451.99</v>
      </c>
      <c r="F72" s="11">
        <f>SUMIF('[1]OBBE3G'!A:A,'[1]Argitaratzeko'!A72,'[1]OBBE3G'!AP:AP)</f>
        <v>0.8733</v>
      </c>
      <c r="G72" s="3">
        <f>SUMIF('[1]OBBE4G'!A:A,'[1]Argitaratzeko'!A72,'[1]OBBE4G'!AP:AP)</f>
        <v>4107572.09</v>
      </c>
      <c r="H72" s="11">
        <f>SUMIF('[1]OBBE5G'!A:A,'[1]Argitaratzeko'!A72,'[1]OBBE5G'!AP:AP)</f>
        <v>1.6184</v>
      </c>
      <c r="I72" s="12">
        <f t="shared" si="3"/>
      </c>
      <c r="J72" s="27">
        <f t="shared" si="4"/>
        <v>14297331.0994</v>
      </c>
      <c r="K72" s="27">
        <f t="shared" si="5"/>
        <v>3587142.7061969996</v>
      </c>
      <c r="L72" s="13">
        <f>IF(E72+G72=0,MAX(L$6:L71)+1,0)</f>
        <v>0</v>
      </c>
    </row>
    <row r="73" spans="1:12" ht="12.75">
      <c r="A73" s="2">
        <v>68</v>
      </c>
      <c r="B73" s="2">
        <v>232</v>
      </c>
      <c r="C73" s="2" t="s">
        <v>73</v>
      </c>
      <c r="D73" s="11">
        <f>SUMIF('[1]OBBE1G'!A:A,'[1]Argitaratzeko'!A73,'[1]OBBE1G'!AP:AP)</f>
        <v>13.4</v>
      </c>
      <c r="E73" s="3">
        <f>SUMIF('[1]OBBE2G'!A:A,'[1]Argitaratzeko'!A73,'[1]OBBE2G'!AP:AP)</f>
        <v>149784.02</v>
      </c>
      <c r="F73" s="11">
        <f>SUMIF('[1]OBBE3G'!A:A,'[1]Argitaratzeko'!A73,'[1]OBBE3G'!AP:AP)</f>
        <v>127.0777</v>
      </c>
      <c r="G73" s="3">
        <f>SUMIF('[1]OBBE4G'!A:A,'[1]Argitaratzeko'!A73,'[1]OBBE4G'!AP:AP)</f>
        <v>25119.78</v>
      </c>
      <c r="H73" s="11">
        <f>SUMIF('[1]OBBE5G'!A:A,'[1]Argitaratzeko'!A73,'[1]OBBE5G'!AP:AP)</f>
        <v>29.7289</v>
      </c>
      <c r="I73" s="12">
        <f t="shared" si="3"/>
      </c>
      <c r="J73" s="27">
        <f t="shared" si="4"/>
        <v>2007105.868</v>
      </c>
      <c r="K73" s="27">
        <f t="shared" si="5"/>
        <v>3192163.866906</v>
      </c>
      <c r="L73" s="13">
        <f>IF(E73+G73=0,MAX(L$6:L72)+1,0)</f>
        <v>0</v>
      </c>
    </row>
    <row r="74" spans="1:12" ht="12.75">
      <c r="A74" s="2">
        <v>69</v>
      </c>
      <c r="B74" s="3">
        <v>186665</v>
      </c>
      <c r="C74" s="2" t="s">
        <v>74</v>
      </c>
      <c r="D74" s="11">
        <f>SUMIF('[1]OBBE1G'!A:A,'[1]Argitaratzeko'!A74,'[1]OBBE1G'!AP:AP)</f>
        <v>0</v>
      </c>
      <c r="E74" s="3">
        <f>SUMIF('[1]OBBE2G'!A:A,'[1]Argitaratzeko'!A74,'[1]OBBE2G'!AP:AP)</f>
        <v>0</v>
      </c>
      <c r="F74" s="11">
        <f>SUMIF('[1]OBBE3G'!A:A,'[1]Argitaratzeko'!A74,'[1]OBBE3G'!AP:AP)</f>
        <v>0</v>
      </c>
      <c r="G74" s="3">
        <f>SUMIF('[1]OBBE4G'!A:A,'[1]Argitaratzeko'!A74,'[1]OBBE4G'!AP:AP)</f>
        <v>0</v>
      </c>
      <c r="H74" s="11">
        <f>SUMIF('[1]OBBE5G'!A:A,'[1]Argitaratzeko'!A74,'[1]OBBE5G'!AP:AP)</f>
        <v>0</v>
      </c>
      <c r="I74" s="12">
        <f t="shared" si="3"/>
      </c>
      <c r="J74" s="27">
        <f t="shared" si="4"/>
        <v>0</v>
      </c>
      <c r="K74" s="27">
        <f t="shared" si="5"/>
        <v>0</v>
      </c>
      <c r="L74" s="13">
        <f>IF(E74+G74=0,MAX(L$6:L73)+1,0)</f>
        <v>4</v>
      </c>
    </row>
    <row r="75" spans="1:12" ht="12.75">
      <c r="A75" s="2">
        <v>70</v>
      </c>
      <c r="B75" s="3">
        <v>1432</v>
      </c>
      <c r="C75" s="2" t="s">
        <v>75</v>
      </c>
      <c r="D75" s="11">
        <f>SUMIF('[1]OBBE1G'!A:A,'[1]Argitaratzeko'!A75,'[1]OBBE1G'!AP:AP)</f>
        <v>0.65</v>
      </c>
      <c r="E75" s="3">
        <f>SUMIF('[1]OBBE2G'!A:A,'[1]Argitaratzeko'!A75,'[1]OBBE2G'!AP:AP)</f>
        <v>255319.98</v>
      </c>
      <c r="F75" s="11">
        <f>SUMIF('[1]OBBE3G'!A:A,'[1]Argitaratzeko'!A75,'[1]OBBE3G'!AP:AP)</f>
        <v>394.2148</v>
      </c>
      <c r="G75" s="3">
        <f>SUMIF('[1]OBBE4G'!A:A,'[1]Argitaratzeko'!A75,'[1]OBBE4G'!AP:AP)</f>
        <v>11365.38</v>
      </c>
      <c r="H75" s="11">
        <f>SUMIF('[1]OBBE5G'!A:A,'[1]Argitaratzeko'!A75,'[1]OBBE5G'!AP:AP)</f>
        <v>17.425</v>
      </c>
      <c r="I75" s="12">
        <f t="shared" si="3"/>
      </c>
      <c r="J75" s="27">
        <f t="shared" si="4"/>
        <v>165957.98700000002</v>
      </c>
      <c r="K75" s="27">
        <f t="shared" si="5"/>
        <v>4480401.003624</v>
      </c>
      <c r="L75" s="13">
        <f>IF(E75+G75=0,MAX(L$6:L74)+1,0)</f>
        <v>0</v>
      </c>
    </row>
    <row r="76" spans="1:12" ht="12.75">
      <c r="A76" s="2">
        <v>71</v>
      </c>
      <c r="B76" s="3">
        <v>19525</v>
      </c>
      <c r="C76" s="2" t="s">
        <v>76</v>
      </c>
      <c r="D76" s="11">
        <f>SUMIF('[1]OBBE1G'!A:A,'[1]Argitaratzeko'!A76,'[1]OBBE1G'!AP:AP)</f>
        <v>4.45</v>
      </c>
      <c r="E76" s="3">
        <f>SUMIF('[1]OBBE2G'!A:A,'[1]Argitaratzeko'!A76,'[1]OBBE2G'!AP:AP)</f>
        <v>4899519.45</v>
      </c>
      <c r="F76" s="11">
        <f>SUMIF('[1]OBBE3G'!A:A,'[1]Argitaratzeko'!A76,'[1]OBBE3G'!AP:AP)</f>
        <v>1.3713</v>
      </c>
      <c r="G76" s="3">
        <f>SUMIF('[1]OBBE4G'!A:A,'[1]Argitaratzeko'!A76,'[1]OBBE4G'!AP:AP)</f>
        <v>1191187.63</v>
      </c>
      <c r="H76" s="11">
        <f>SUMIF('[1]OBBE5G'!A:A,'[1]Argitaratzeko'!A76,'[1]OBBE5G'!AP:AP)</f>
        <v>3.8489</v>
      </c>
      <c r="I76" s="12">
        <f t="shared" si="3"/>
      </c>
      <c r="J76" s="27">
        <f t="shared" si="4"/>
        <v>21802861.552500002</v>
      </c>
      <c r="K76" s="27">
        <f t="shared" si="5"/>
        <v>1633475.5970189997</v>
      </c>
      <c r="L76" s="13">
        <f>IF(E76+G76=0,MAX(L$6:L75)+1,0)</f>
        <v>0</v>
      </c>
    </row>
    <row r="77" spans="1:12" ht="12.75">
      <c r="A77" s="2">
        <v>72</v>
      </c>
      <c r="B77" s="3">
        <v>6170</v>
      </c>
      <c r="C77" s="2" t="s">
        <v>77</v>
      </c>
      <c r="D77" s="11">
        <f>SUMIF('[1]OBBE1G'!A:A,'[1]Argitaratzeko'!A77,'[1]OBBE1G'!AP:AP)</f>
        <v>8.82</v>
      </c>
      <c r="E77" s="3">
        <f>SUMIF('[1]OBBE2G'!A:A,'[1]Argitaratzeko'!A77,'[1]OBBE2G'!AP:AP)</f>
        <v>2203822.45</v>
      </c>
      <c r="F77" s="11">
        <f>SUMIF('[1]OBBE3G'!A:A,'[1]Argitaratzeko'!A77,'[1]OBBE3G'!AP:AP)</f>
        <v>0.0767</v>
      </c>
      <c r="G77" s="3">
        <f>SUMIF('[1]OBBE4G'!A:A,'[1]Argitaratzeko'!A77,'[1]OBBE4G'!AP:AP)</f>
        <v>782831.67</v>
      </c>
      <c r="H77" s="11">
        <f>SUMIF('[1]OBBE5G'!A:A,'[1]Argitaratzeko'!A77,'[1]OBBE5G'!AP:AP)</f>
        <v>6.5269</v>
      </c>
      <c r="I77" s="12">
        <f t="shared" si="3"/>
      </c>
      <c r="J77" s="27">
        <f t="shared" si="4"/>
        <v>19437714.009000003</v>
      </c>
      <c r="K77" s="27">
        <f t="shared" si="5"/>
        <v>60043.18908900001</v>
      </c>
      <c r="L77" s="13">
        <f>IF(E77+G77=0,MAX(L$6:L76)+1,0)</f>
        <v>0</v>
      </c>
    </row>
    <row r="78" spans="1:12" ht="12.75">
      <c r="A78" s="2">
        <v>73</v>
      </c>
      <c r="B78" s="3">
        <v>6165</v>
      </c>
      <c r="C78" s="2" t="s">
        <v>78</v>
      </c>
      <c r="D78" s="11">
        <f>SUMIF('[1]OBBE1G'!A:A,'[1]Argitaratzeko'!A78,'[1]OBBE1G'!AP:AP)</f>
        <v>3.8</v>
      </c>
      <c r="E78" s="3">
        <f>SUMIF('[1]OBBE2G'!A:A,'[1]Argitaratzeko'!A78,'[1]OBBE2G'!AP:AP)</f>
        <v>2180801.29</v>
      </c>
      <c r="F78" s="11">
        <f>SUMIF('[1]OBBE3G'!A:A,'[1]Argitaratzeko'!A78,'[1]OBBE3G'!AP:AP)</f>
        <v>15.5449</v>
      </c>
      <c r="G78" s="3">
        <f>SUMIF('[1]OBBE4G'!A:A,'[1]Argitaratzeko'!A78,'[1]OBBE4G'!AP:AP)</f>
        <v>1069.91</v>
      </c>
      <c r="H78" s="11">
        <f>SUMIF('[1]OBBE5G'!A:A,'[1]Argitaratzeko'!A78,'[1]OBBE5G'!AP:AP)</f>
        <v>3.8009</v>
      </c>
      <c r="I78" s="12">
        <f t="shared" si="3"/>
      </c>
      <c r="J78" s="27">
        <f t="shared" si="4"/>
        <v>8287044.902</v>
      </c>
      <c r="K78" s="27">
        <f t="shared" si="5"/>
        <v>16631.643959</v>
      </c>
      <c r="L78" s="13">
        <f>IF(E78+G78=0,MAX(L$6:L77)+1,0)</f>
        <v>0</v>
      </c>
    </row>
    <row r="79" spans="1:12" ht="12.75">
      <c r="A79" s="2">
        <v>74</v>
      </c>
      <c r="B79" s="3">
        <v>14596</v>
      </c>
      <c r="C79" s="2" t="s">
        <v>79</v>
      </c>
      <c r="D79" s="11">
        <f>SUMIF('[1]OBBE1G'!A:A,'[1]Argitaratzeko'!A79,'[1]OBBE1G'!AP:AP)</f>
        <v>2.15</v>
      </c>
      <c r="E79" s="3">
        <f>SUMIF('[1]OBBE2G'!A:A,'[1]Argitaratzeko'!A79,'[1]OBBE2G'!AP:AP)</f>
        <v>5126655.03</v>
      </c>
      <c r="F79" s="11">
        <f>SUMIF('[1]OBBE3G'!A:A,'[1]Argitaratzeko'!A79,'[1]OBBE3G'!AP:AP)</f>
        <v>19.8565</v>
      </c>
      <c r="G79" s="3">
        <f>SUMIF('[1]OBBE4G'!A:A,'[1]Argitaratzeko'!A79,'[1]OBBE4G'!AP:AP)</f>
        <v>315322.67</v>
      </c>
      <c r="H79" s="11">
        <f>SUMIF('[1]OBBE5G'!A:A,'[1]Argitaratzeko'!A79,'[1]OBBE5G'!AP:AP)</f>
        <v>3.1766</v>
      </c>
      <c r="I79" s="12">
        <f t="shared" si="3"/>
      </c>
      <c r="J79" s="27">
        <f t="shared" si="4"/>
        <v>11022308.3145</v>
      </c>
      <c r="K79" s="27">
        <f t="shared" si="5"/>
        <v>6261204.596855</v>
      </c>
      <c r="L79" s="13">
        <f>IF(E79+G79=0,MAX(L$6:L78)+1,0)</f>
        <v>0</v>
      </c>
    </row>
    <row r="80" spans="1:12" ht="12.75">
      <c r="A80" s="2">
        <v>75</v>
      </c>
      <c r="B80" s="3">
        <v>5881</v>
      </c>
      <c r="C80" s="2" t="s">
        <v>80</v>
      </c>
      <c r="D80" s="11">
        <f>SUMIF('[1]OBBE1G'!A:A,'[1]Argitaratzeko'!A80,'[1]OBBE1G'!AP:AP)</f>
        <v>0.96</v>
      </c>
      <c r="E80" s="3">
        <f>SUMIF('[1]OBBE2G'!A:A,'[1]Argitaratzeko'!A80,'[1]OBBE2G'!AP:AP)</f>
        <v>558948.89</v>
      </c>
      <c r="F80" s="11">
        <f>SUMIF('[1]OBBE3G'!A:A,'[1]Argitaratzeko'!A80,'[1]OBBE3G'!AP:AP)</f>
        <v>0.0005</v>
      </c>
      <c r="G80" s="3">
        <f>SUMIF('[1]OBBE4G'!A:A,'[1]Argitaratzeko'!A80,'[1]OBBE4G'!AP:AP)</f>
        <v>404064.69</v>
      </c>
      <c r="H80" s="11">
        <f>SUMIF('[1]OBBE5G'!A:A,'[1]Argitaratzeko'!A80,'[1]OBBE5G'!AP:AP)</f>
        <v>0.5592</v>
      </c>
      <c r="I80" s="12">
        <f t="shared" si="3"/>
      </c>
      <c r="J80" s="27">
        <f t="shared" si="4"/>
        <v>536590.9344</v>
      </c>
      <c r="K80" s="27">
        <f t="shared" si="5"/>
        <v>202.032345</v>
      </c>
      <c r="L80" s="13">
        <f>IF(E80+G80=0,MAX(L$6:L79)+1,0)</f>
        <v>0</v>
      </c>
    </row>
    <row r="81" spans="1:12" ht="12.75">
      <c r="A81" s="2">
        <v>76</v>
      </c>
      <c r="B81" s="3">
        <v>10150</v>
      </c>
      <c r="C81" s="2" t="s">
        <v>81</v>
      </c>
      <c r="D81" s="11">
        <f>SUMIF('[1]OBBE1G'!A:A,'[1]Argitaratzeko'!A81,'[1]OBBE1G'!AP:AP)</f>
        <v>0</v>
      </c>
      <c r="E81" s="3">
        <f>SUMIF('[1]OBBE2G'!A:A,'[1]Argitaratzeko'!A81,'[1]OBBE2G'!AP:AP)</f>
        <v>0</v>
      </c>
      <c r="F81" s="11">
        <f>SUMIF('[1]OBBE3G'!A:A,'[1]Argitaratzeko'!A81,'[1]OBBE3G'!AP:AP)</f>
        <v>0</v>
      </c>
      <c r="G81" s="3">
        <f>SUMIF('[1]OBBE4G'!A:A,'[1]Argitaratzeko'!A81,'[1]OBBE4G'!AP:AP)</f>
        <v>0</v>
      </c>
      <c r="H81" s="11">
        <f>SUMIF('[1]OBBE5G'!A:A,'[1]Argitaratzeko'!A81,'[1]OBBE5G'!AP:AP)</f>
        <v>0</v>
      </c>
      <c r="I81" s="12">
        <f t="shared" si="3"/>
      </c>
      <c r="J81" s="27">
        <f t="shared" si="4"/>
        <v>0</v>
      </c>
      <c r="K81" s="27">
        <f t="shared" si="5"/>
        <v>0</v>
      </c>
      <c r="L81" s="13">
        <f>IF(E81+G81=0,MAX(L$6:L80)+1,0)</f>
        <v>5</v>
      </c>
    </row>
    <row r="82" spans="1:12" ht="12.75">
      <c r="A82" s="2">
        <v>77</v>
      </c>
      <c r="B82" s="3">
        <v>6730</v>
      </c>
      <c r="C82" s="2" t="s">
        <v>82</v>
      </c>
      <c r="D82" s="11">
        <f>SUMIF('[1]OBBE1G'!A:A,'[1]Argitaratzeko'!A82,'[1]OBBE1G'!AP:AP)</f>
        <v>1.87</v>
      </c>
      <c r="E82" s="3">
        <f>SUMIF('[1]OBBE2G'!A:A,'[1]Argitaratzeko'!A82,'[1]OBBE2G'!AP:AP)</f>
        <v>2929269.45</v>
      </c>
      <c r="F82" s="11">
        <f>SUMIF('[1]OBBE3G'!A:A,'[1]Argitaratzeko'!A82,'[1]OBBE3G'!AP:AP)</f>
        <v>0.2762</v>
      </c>
      <c r="G82" s="3">
        <f>SUMIF('[1]OBBE4G'!A:A,'[1]Argitaratzeko'!A82,'[1]OBBE4G'!AP:AP)</f>
        <v>494310.3</v>
      </c>
      <c r="H82" s="11">
        <f>SUMIF('[1]OBBE5G'!A:A,'[1]Argitaratzeko'!A82,'[1]OBBE5G'!AP:AP)</f>
        <v>1.6407</v>
      </c>
      <c r="I82" s="12">
        <f t="shared" si="3"/>
      </c>
      <c r="J82" s="27">
        <f t="shared" si="4"/>
        <v>5477733.8715</v>
      </c>
      <c r="K82" s="27">
        <f t="shared" si="5"/>
        <v>136528.50486</v>
      </c>
      <c r="L82" s="13">
        <f>IF(E82+G82=0,MAX(L$6:L81)+1,0)</f>
        <v>0</v>
      </c>
    </row>
    <row r="83" spans="1:12" ht="12.75">
      <c r="A83" s="2">
        <v>78</v>
      </c>
      <c r="B83" s="3">
        <v>1613</v>
      </c>
      <c r="C83" s="2" t="s">
        <v>83</v>
      </c>
      <c r="D83" s="11">
        <f>SUMIF('[1]OBBE1G'!A:A,'[1]Argitaratzeko'!A83,'[1]OBBE1G'!AP:AP)</f>
        <v>7.41</v>
      </c>
      <c r="E83" s="3">
        <f>SUMIF('[1]OBBE2G'!A:A,'[1]Argitaratzeko'!A83,'[1]OBBE2G'!AP:AP)</f>
        <v>464593.16000000003</v>
      </c>
      <c r="F83" s="11">
        <f>SUMIF('[1]OBBE3G'!A:A,'[1]Argitaratzeko'!A83,'[1]OBBE3G'!AP:AP)</f>
        <v>1.3111</v>
      </c>
      <c r="G83" s="3">
        <f>SUMIF('[1]OBBE4G'!A:A,'[1]Argitaratzeko'!A83,'[1]OBBE4G'!AP:AP)</f>
        <v>58001.6</v>
      </c>
      <c r="H83" s="11">
        <f>SUMIF('[1]OBBE5G'!A:A,'[1]Argitaratzeko'!A83,'[1]OBBE5G'!AP:AP)</f>
        <v>6.7368</v>
      </c>
      <c r="I83" s="12">
        <f t="shared" si="3"/>
      </c>
      <c r="J83" s="27">
        <f t="shared" si="4"/>
        <v>3442635.3156000003</v>
      </c>
      <c r="K83" s="27">
        <f t="shared" si="5"/>
        <v>76045.89775999999</v>
      </c>
      <c r="L83" s="13">
        <f>IF(E83+G83=0,MAX(L$6:L82)+1,0)</f>
        <v>0</v>
      </c>
    </row>
    <row r="84" spans="1:12" ht="12.75">
      <c r="A84" s="2">
        <v>79</v>
      </c>
      <c r="B84" s="3">
        <v>23223</v>
      </c>
      <c r="C84" s="2" t="s">
        <v>84</v>
      </c>
      <c r="D84" s="11">
        <f>SUMIF('[1]OBBE1G'!A:A,'[1]Argitaratzeko'!A84,'[1]OBBE1G'!AP:AP)</f>
        <v>5.27</v>
      </c>
      <c r="E84" s="3">
        <f>SUMIF('[1]OBBE2G'!A:A,'[1]Argitaratzeko'!A84,'[1]OBBE2G'!AP:AP)</f>
        <v>5813243.01</v>
      </c>
      <c r="F84" s="11">
        <f>SUMIF('[1]OBBE3G'!A:A,'[1]Argitaratzeko'!A84,'[1]OBBE3G'!AP:AP)</f>
        <v>1.3472</v>
      </c>
      <c r="G84" s="3">
        <f>SUMIF('[1]OBBE4G'!A:A,'[1]Argitaratzeko'!A84,'[1]OBBE4G'!AP:AP)</f>
        <v>769972.27</v>
      </c>
      <c r="H84" s="11">
        <f>SUMIF('[1]OBBE5G'!A:A,'[1]Argitaratzeko'!A84,'[1]OBBE5G'!AP:AP)</f>
        <v>4.8082</v>
      </c>
      <c r="I84" s="12">
        <f t="shared" si="3"/>
      </c>
      <c r="J84" s="27">
        <f t="shared" si="4"/>
        <v>30635790.662699997</v>
      </c>
      <c r="K84" s="27">
        <f t="shared" si="5"/>
        <v>1037306.642144</v>
      </c>
      <c r="L84" s="13">
        <f>IF(E84+G84=0,MAX(L$6:L83)+1,0)</f>
        <v>0</v>
      </c>
    </row>
    <row r="85" spans="1:12" ht="12.75">
      <c r="A85" s="2">
        <v>80</v>
      </c>
      <c r="B85" s="3">
        <v>9834</v>
      </c>
      <c r="C85" s="2" t="s">
        <v>85</v>
      </c>
      <c r="D85" s="11">
        <f>SUMIF('[1]OBBE1G'!A:A,'[1]Argitaratzeko'!A85,'[1]OBBE1G'!AP:AP)</f>
        <v>5.37</v>
      </c>
      <c r="E85" s="3">
        <f>SUMIF('[1]OBBE2G'!A:A,'[1]Argitaratzeko'!A85,'[1]OBBE2G'!AP:AP)</f>
        <v>2639211.48</v>
      </c>
      <c r="F85" s="11">
        <f>SUMIF('[1]OBBE3G'!A:A,'[1]Argitaratzeko'!A85,'[1]OBBE3G'!AP:AP)</f>
        <v>1.4368</v>
      </c>
      <c r="G85" s="3">
        <f>SUMIF('[1]OBBE4G'!A:A,'[1]Argitaratzeko'!A85,'[1]OBBE4G'!AP:AP)</f>
        <v>102774.92</v>
      </c>
      <c r="H85" s="11">
        <f>SUMIF('[1]OBBE5G'!A:A,'[1]Argitaratzeko'!A85,'[1]OBBE5G'!AP:AP)</f>
        <v>5.2184</v>
      </c>
      <c r="I85" s="12">
        <f t="shared" si="3"/>
      </c>
      <c r="J85" s="27">
        <f t="shared" si="4"/>
        <v>14172565.6476</v>
      </c>
      <c r="K85" s="27">
        <f t="shared" si="5"/>
        <v>147667.005056</v>
      </c>
      <c r="L85" s="13">
        <f>IF(E85+G85=0,MAX(L$6:L84)+1,0)</f>
        <v>0</v>
      </c>
    </row>
    <row r="86" spans="1:12" ht="12.75">
      <c r="A86" s="2">
        <v>81</v>
      </c>
      <c r="B86" s="3">
        <v>10044</v>
      </c>
      <c r="C86" s="2" t="s">
        <v>86</v>
      </c>
      <c r="D86" s="11">
        <f>SUMIF('[1]OBBE1G'!A:A,'[1]Argitaratzeko'!A86,'[1]OBBE1G'!AP:AP)</f>
        <v>5.74</v>
      </c>
      <c r="E86" s="3">
        <f>SUMIF('[1]OBBE2G'!A:A,'[1]Argitaratzeko'!A86,'[1]OBBE2G'!AP:AP)</f>
        <v>2639822.91</v>
      </c>
      <c r="F86" s="11">
        <f>SUMIF('[1]OBBE3G'!A:A,'[1]Argitaratzeko'!A86,'[1]OBBE3G'!AP:AP)</f>
        <v>0.7289</v>
      </c>
      <c r="G86" s="3">
        <f>SUMIF('[1]OBBE4G'!A:A,'[1]Argitaratzeko'!A86,'[1]OBBE4G'!AP:AP)</f>
        <v>611719.17</v>
      </c>
      <c r="H86" s="11">
        <f>SUMIF('[1]OBBE5G'!A:A,'[1]Argitaratzeko'!A86,'[1]OBBE5G'!AP:AP)</f>
        <v>4.7962</v>
      </c>
      <c r="I86" s="12">
        <f t="shared" si="3"/>
      </c>
      <c r="J86" s="27">
        <f t="shared" si="4"/>
        <v>15152583.503400002</v>
      </c>
      <c r="K86" s="27">
        <f t="shared" si="5"/>
        <v>445882.10301300004</v>
      </c>
      <c r="L86" s="13">
        <f>IF(E86+G86=0,MAX(L$6:L85)+1,0)</f>
        <v>0</v>
      </c>
    </row>
    <row r="87" spans="1:12" ht="12.75">
      <c r="A87" s="2">
        <v>82</v>
      </c>
      <c r="B87" s="3">
        <v>2010</v>
      </c>
      <c r="C87" s="2" t="s">
        <v>87</v>
      </c>
      <c r="D87" s="11">
        <f>SUMIF('[1]OBBE1G'!A:A,'[1]Argitaratzeko'!A87,'[1]OBBE1G'!AP:AP)</f>
        <v>0.45</v>
      </c>
      <c r="E87" s="3">
        <f>SUMIF('[1]OBBE2G'!A:A,'[1]Argitaratzeko'!A87,'[1]OBBE2G'!AP:AP)</f>
        <v>908970.21</v>
      </c>
      <c r="F87" s="11">
        <f>SUMIF('[1]OBBE3G'!A:A,'[1]Argitaratzeko'!A87,'[1]OBBE3G'!AP:AP)</f>
        <v>0</v>
      </c>
      <c r="G87" s="3">
        <f>SUMIF('[1]OBBE4G'!A:A,'[1]Argitaratzeko'!A87,'[1]OBBE4G'!AP:AP)</f>
        <v>0</v>
      </c>
      <c r="H87" s="11">
        <f>SUMIF('[1]OBBE5G'!A:A,'[1]Argitaratzeko'!A87,'[1]OBBE5G'!AP:AP)</f>
        <v>0.4491</v>
      </c>
      <c r="I87" s="12">
        <f t="shared" si="3"/>
      </c>
      <c r="J87" s="27">
        <f t="shared" si="4"/>
        <v>409036.5945</v>
      </c>
      <c r="K87" s="27">
        <f t="shared" si="5"/>
        <v>0</v>
      </c>
      <c r="L87" s="13">
        <f>IF(E87+G87=0,MAX(L$6:L86)+1,0)</f>
        <v>0</v>
      </c>
    </row>
    <row r="88" spans="1:12" ht="12.75">
      <c r="A88" s="2">
        <v>83</v>
      </c>
      <c r="B88" s="3">
        <v>18253</v>
      </c>
      <c r="C88" s="2" t="s">
        <v>88</v>
      </c>
      <c r="D88" s="11">
        <f>SUMIF('[1]OBBE1G'!A:A,'[1]Argitaratzeko'!A88,'[1]OBBE1G'!AP:AP)</f>
        <v>4.59</v>
      </c>
      <c r="E88" s="3">
        <f>SUMIF('[1]OBBE2G'!A:A,'[1]Argitaratzeko'!A88,'[1]OBBE2G'!AP:AP)</f>
        <v>3337204.47</v>
      </c>
      <c r="F88" s="11">
        <f>SUMIF('[1]OBBE3G'!A:A,'[1]Argitaratzeko'!A88,'[1]OBBE3G'!AP:AP)</f>
        <v>1.5579</v>
      </c>
      <c r="G88" s="3">
        <f>SUMIF('[1]OBBE4G'!A:A,'[1]Argitaratzeko'!A88,'[1]OBBE4G'!AP:AP)</f>
        <v>941319.77</v>
      </c>
      <c r="H88" s="11">
        <f>SUMIF('[1]OBBE5G'!A:A,'[1]Argitaratzeko'!A88,'[1]OBBE5G'!AP:AP)</f>
        <v>3.9232</v>
      </c>
      <c r="I88" s="12">
        <f t="shared" si="3"/>
      </c>
      <c r="J88" s="27">
        <f t="shared" si="4"/>
        <v>15317768.5173</v>
      </c>
      <c r="K88" s="27">
        <f t="shared" si="5"/>
        <v>1466482.069683</v>
      </c>
      <c r="L88" s="13">
        <f>IF(E88+G88=0,MAX(L$6:L87)+1,0)</f>
        <v>0</v>
      </c>
    </row>
    <row r="89" spans="1:12" ht="12.75">
      <c r="A89" s="2">
        <v>84</v>
      </c>
      <c r="B89" s="3">
        <v>6272</v>
      </c>
      <c r="C89" s="2" t="s">
        <v>89</v>
      </c>
      <c r="D89" s="11">
        <f>SUMIF('[1]OBBE1G'!A:A,'[1]Argitaratzeko'!A89,'[1]OBBE1G'!AP:AP)</f>
        <v>7.94</v>
      </c>
      <c r="E89" s="3">
        <f>SUMIF('[1]OBBE2G'!A:A,'[1]Argitaratzeko'!A89,'[1]OBBE2G'!AP:AP)</f>
        <v>1954874.57</v>
      </c>
      <c r="F89" s="11">
        <f>SUMIF('[1]OBBE3G'!A:A,'[1]Argitaratzeko'!A89,'[1]OBBE3G'!AP:AP)</f>
        <v>0</v>
      </c>
      <c r="G89" s="3">
        <f>SUMIF('[1]OBBE4G'!A:A,'[1]Argitaratzeko'!A89,'[1]OBBE4G'!AP:AP)</f>
        <v>0</v>
      </c>
      <c r="H89" s="11">
        <f>SUMIF('[1]OBBE5G'!A:A,'[1]Argitaratzeko'!A89,'[1]OBBE5G'!AP:AP)</f>
        <v>7.9354</v>
      </c>
      <c r="I89" s="12">
        <f t="shared" si="3"/>
      </c>
      <c r="J89" s="27">
        <f t="shared" si="4"/>
        <v>15521704.085800001</v>
      </c>
      <c r="K89" s="27">
        <f t="shared" si="5"/>
        <v>0</v>
      </c>
      <c r="L89" s="13">
        <f>IF(E89+G89=0,MAX(L$6:L88)+1,0)</f>
        <v>0</v>
      </c>
    </row>
    <row r="90" spans="1:12" ht="12.75">
      <c r="A90" s="2">
        <v>85</v>
      </c>
      <c r="B90" s="2">
        <v>137</v>
      </c>
      <c r="C90" s="2" t="s">
        <v>90</v>
      </c>
      <c r="D90" s="11">
        <f>SUMIF('[1]OBBE1G'!A:A,'[1]Argitaratzeko'!A90,'[1]OBBE1G'!AP:AP)</f>
        <v>2.84</v>
      </c>
      <c r="E90" s="3">
        <f>SUMIF('[1]OBBE2G'!A:A,'[1]Argitaratzeko'!A90,'[1]OBBE2G'!AP:AP)</f>
        <v>41857.42</v>
      </c>
      <c r="F90" s="11">
        <f>SUMIF('[1]OBBE3G'!A:A,'[1]Argitaratzeko'!A90,'[1]OBBE3G'!AP:AP)</f>
        <v>17.311</v>
      </c>
      <c r="G90" s="3">
        <f>SUMIF('[1]OBBE4G'!A:A,'[1]Argitaratzeko'!A90,'[1]OBBE4G'!AP:AP)</f>
        <v>16097.71</v>
      </c>
      <c r="H90" s="11">
        <f>SUMIF('[1]OBBE5G'!A:A,'[1]Argitaratzeko'!A90,'[1]OBBE5G'!AP:AP)</f>
        <v>6.8564</v>
      </c>
      <c r="I90" s="12">
        <f t="shared" si="3"/>
      </c>
      <c r="J90" s="27">
        <f t="shared" si="4"/>
        <v>118875.0728</v>
      </c>
      <c r="K90" s="27">
        <f t="shared" si="5"/>
        <v>278667.45781</v>
      </c>
      <c r="L90" s="13">
        <f>IF(E90+G90=0,MAX(L$6:L89)+1,0)</f>
        <v>0</v>
      </c>
    </row>
    <row r="91" spans="1:12" ht="12.75">
      <c r="A91" s="2">
        <v>86</v>
      </c>
      <c r="B91" s="2">
        <v>218</v>
      </c>
      <c r="C91" s="2" t="s">
        <v>91</v>
      </c>
      <c r="D91" s="11">
        <f>SUMIF('[1]OBBE1G'!A:A,'[1]Argitaratzeko'!A91,'[1]OBBE1G'!AP:AP)</f>
        <v>8.55</v>
      </c>
      <c r="E91" s="3">
        <f>SUMIF('[1]OBBE2G'!A:A,'[1]Argitaratzeko'!A91,'[1]OBBE2G'!AP:AP)</f>
        <v>66383.94</v>
      </c>
      <c r="F91" s="11">
        <f>SUMIF('[1]OBBE3G'!A:A,'[1]Argitaratzeko'!A91,'[1]OBBE3G'!AP:AP)</f>
        <v>80.4207</v>
      </c>
      <c r="G91" s="3">
        <f>SUMIF('[1]OBBE4G'!A:A,'[1]Argitaratzeko'!A91,'[1]OBBE4G'!AP:AP)</f>
        <v>2003.63</v>
      </c>
      <c r="H91" s="11">
        <f>SUMIF('[1]OBBE5G'!A:A,'[1]Argitaratzeko'!A91,'[1]OBBE5G'!AP:AP)</f>
        <v>10.6581</v>
      </c>
      <c r="I91" s="12">
        <f t="shared" si="3"/>
      </c>
      <c r="J91" s="27">
        <f t="shared" si="4"/>
        <v>567582.687</v>
      </c>
      <c r="K91" s="27">
        <f t="shared" si="5"/>
        <v>161133.32714100002</v>
      </c>
      <c r="L91" s="13">
        <f>IF(E91+G91=0,MAX(L$6:L90)+1,0)</f>
        <v>0</v>
      </c>
    </row>
    <row r="92" spans="1:12" ht="12.75">
      <c r="A92" s="2">
        <v>87</v>
      </c>
      <c r="B92" s="2">
        <v>179</v>
      </c>
      <c r="C92" s="2" t="s">
        <v>92</v>
      </c>
      <c r="D92" s="11">
        <f>SUMIF('[1]OBBE1G'!A:A,'[1]Argitaratzeko'!A92,'[1]OBBE1G'!AP:AP)</f>
        <v>12.66</v>
      </c>
      <c r="E92" s="3">
        <f>SUMIF('[1]OBBE2G'!A:A,'[1]Argitaratzeko'!A92,'[1]OBBE2G'!AP:AP)</f>
        <v>97726.49</v>
      </c>
      <c r="F92" s="11">
        <f>SUMIF('[1]OBBE3G'!A:A,'[1]Argitaratzeko'!A92,'[1]OBBE3G'!AP:AP)</f>
        <v>0.8656</v>
      </c>
      <c r="G92" s="3">
        <f>SUMIF('[1]OBBE4G'!A:A,'[1]Argitaratzeko'!A92,'[1]OBBE4G'!AP:AP)</f>
        <v>4925.03</v>
      </c>
      <c r="H92" s="11">
        <f>SUMIF('[1]OBBE5G'!A:A,'[1]Argitaratzeko'!A92,'[1]OBBE5G'!AP:AP)</f>
        <v>12.0952</v>
      </c>
      <c r="I92" s="12">
        <f t="shared" si="3"/>
      </c>
      <c r="J92" s="27">
        <f t="shared" si="4"/>
        <v>1237217.3634000001</v>
      </c>
      <c r="K92" s="27">
        <f t="shared" si="5"/>
        <v>4263.105968</v>
      </c>
      <c r="L92" s="13">
        <f>IF(E92+G92=0,MAX(L$6:L91)+1,0)</f>
        <v>0</v>
      </c>
    </row>
    <row r="93" spans="1:12" ht="12.75">
      <c r="A93" s="2">
        <v>88</v>
      </c>
      <c r="B93" s="2">
        <v>153</v>
      </c>
      <c r="C93" s="2" t="s">
        <v>93</v>
      </c>
      <c r="D93" s="11">
        <f>SUMIF('[1]OBBE1G'!A:A,'[1]Argitaratzeko'!A93,'[1]OBBE1G'!AP:AP)</f>
        <v>18.61</v>
      </c>
      <c r="E93" s="3">
        <f>SUMIF('[1]OBBE2G'!A:A,'[1]Argitaratzeko'!A93,'[1]OBBE2G'!AP:AP)</f>
        <v>51644.22</v>
      </c>
      <c r="F93" s="11">
        <f>SUMIF('[1]OBBE3G'!A:A,'[1]Argitaratzeko'!A93,'[1]OBBE3G'!AP:AP)</f>
        <v>32.5448</v>
      </c>
      <c r="G93" s="3">
        <f>SUMIF('[1]OBBE4G'!A:A,'[1]Argitaratzeko'!A93,'[1]OBBE4G'!AP:AP)</f>
        <v>7767.1</v>
      </c>
      <c r="H93" s="11">
        <f>SUMIF('[1]OBBE5G'!A:A,'[1]Argitaratzeko'!A93,'[1]OBBE5G'!AP:AP)</f>
        <v>20.4331</v>
      </c>
      <c r="I93" s="12">
        <f t="shared" si="3"/>
      </c>
      <c r="J93" s="27">
        <f t="shared" si="4"/>
        <v>961098.9342</v>
      </c>
      <c r="K93" s="27">
        <f t="shared" si="5"/>
        <v>252778.71608000004</v>
      </c>
      <c r="L93" s="13">
        <f>IF(E93+G93=0,MAX(L$6:L92)+1,0)</f>
        <v>0</v>
      </c>
    </row>
    <row r="94" spans="4:12" ht="12.75">
      <c r="D94" s="11">
        <f>SUMIF('[1]OBBE1G'!A:A,'[1]Argitaratzeko'!A94,'[1]OBBE1G'!AM:AM)</f>
        <v>0</v>
      </c>
      <c r="E94" s="3">
        <f>SUMIF('[1]OBBE2G'!A:A,'[1]Argitaratzeko'!A94,'[1]OBBE2G'!AM:AM)</f>
        <v>0</v>
      </c>
      <c r="F94" s="11">
        <f>SUMIF('[1]OBBE3G'!A:A,'[1]Argitaratzeko'!A94,'[1]OBBE3G'!AM:AM)</f>
        <v>0</v>
      </c>
      <c r="G94" s="3">
        <f>SUMIF('[1]OBBE4G'!A:A,'[1]Argitaratzeko'!A94,'[1]OBBE4G'!AM:AM)</f>
        <v>0</v>
      </c>
      <c r="H94" s="11">
        <f>SUMIF('[1]OBBE5G'!A:A,'[1]Argitaratzeko'!A94,'[1]OBBE5G'!AM:AM)</f>
        <v>0</v>
      </c>
      <c r="I94" s="12">
        <f t="shared" si="3"/>
      </c>
      <c r="J94" s="27">
        <f>D94*E94</f>
        <v>0</v>
      </c>
      <c r="K94" s="27">
        <f>F94*G94</f>
        <v>0</v>
      </c>
      <c r="L94" s="13">
        <f>IF(E94+G94=0,MAX(L$6:L93)+1,0)</f>
        <v>6</v>
      </c>
    </row>
    <row r="95" spans="1:12" ht="12.75">
      <c r="A95" s="2" t="s">
        <v>94</v>
      </c>
      <c r="B95" s="2">
        <f>SUM(B6:B94)</f>
        <v>720444</v>
      </c>
      <c r="D95" s="11"/>
      <c r="E95" s="3"/>
      <c r="F95" s="11"/>
      <c r="G95" s="3"/>
      <c r="H95" s="11"/>
      <c r="I95" s="12"/>
      <c r="J95" s="27"/>
      <c r="K95" s="27"/>
      <c r="L95" s="13"/>
    </row>
    <row r="96" spans="1:12" s="1" customFormat="1" ht="12.75">
      <c r="A96" s="38" t="s">
        <v>95</v>
      </c>
      <c r="B96" s="38"/>
      <c r="C96" s="38"/>
      <c r="D96" s="14">
        <f>J96/E96</f>
        <v>5.059079394308073</v>
      </c>
      <c r="E96" s="15">
        <f>SUM(E6:E95)</f>
        <v>116925108.05000003</v>
      </c>
      <c r="F96" s="14">
        <f>K96/G96</f>
        <v>4.6526453846196745</v>
      </c>
      <c r="G96" s="15">
        <f>SUM(G6:G95)</f>
        <v>29074289.250000015</v>
      </c>
      <c r="H96" s="14">
        <f>(D96*E96+F96*G96)/(E96+G96)</f>
        <v>4.9781422111604146</v>
      </c>
      <c r="I96" s="16"/>
      <c r="J96" s="28">
        <f>SUM(J6:J95)</f>
        <v>591533404.8130001</v>
      </c>
      <c r="K96" s="28">
        <f>SUM(K6:K95)</f>
        <v>135272357.69011</v>
      </c>
      <c r="L96" s="29"/>
    </row>
    <row r="97" spans="4:12" ht="12.75">
      <c r="D97" s="11"/>
      <c r="I97" s="17"/>
      <c r="J97" s="27"/>
      <c r="K97" s="27"/>
      <c r="L97" s="13"/>
    </row>
    <row r="98" spans="4:12" ht="12.75">
      <c r="D98" s="11"/>
      <c r="H98" s="11"/>
      <c r="I98" s="17"/>
      <c r="J98" s="27"/>
      <c r="K98" s="27"/>
      <c r="L98" s="13"/>
    </row>
    <row r="99" spans="1:12" ht="18">
      <c r="A99" s="32" t="s">
        <v>0</v>
      </c>
      <c r="B99" s="32"/>
      <c r="C99" s="32"/>
      <c r="D99" s="32"/>
      <c r="E99" s="32"/>
      <c r="F99" s="32"/>
      <c r="G99" s="32"/>
      <c r="H99" s="32"/>
      <c r="I99" s="17"/>
      <c r="J99" s="27"/>
      <c r="K99" s="27"/>
      <c r="L99" s="13"/>
    </row>
    <row r="100" spans="1:12" ht="18">
      <c r="A100" s="32" t="str">
        <f>$A$2</f>
        <v>2022ko 4. hiruhilekoa</v>
      </c>
      <c r="B100" s="32"/>
      <c r="C100" s="32"/>
      <c r="D100" s="32"/>
      <c r="E100" s="32"/>
      <c r="F100" s="32"/>
      <c r="G100" s="32"/>
      <c r="H100" s="32"/>
      <c r="I100" s="17"/>
      <c r="J100" s="27"/>
      <c r="K100" s="27"/>
      <c r="L100" s="13"/>
    </row>
    <row r="101" spans="9:12" ht="13.5" thickBot="1">
      <c r="I101" s="17"/>
      <c r="J101" s="27"/>
      <c r="K101" s="27"/>
      <c r="L101" s="13"/>
    </row>
    <row r="102" spans="1:12" ht="12.75">
      <c r="A102" s="4"/>
      <c r="B102" s="5"/>
      <c r="C102" s="6"/>
      <c r="D102" s="33" t="s">
        <v>1</v>
      </c>
      <c r="E102" s="34"/>
      <c r="F102" s="33" t="s">
        <v>2</v>
      </c>
      <c r="G102" s="34"/>
      <c r="H102" s="7"/>
      <c r="I102" s="17"/>
      <c r="J102" s="27"/>
      <c r="K102" s="27"/>
      <c r="L102" s="13"/>
    </row>
    <row r="103" spans="1:12" ht="13.5" thickBot="1">
      <c r="A103" s="18"/>
      <c r="B103" s="19"/>
      <c r="C103" s="8" t="s">
        <v>96</v>
      </c>
      <c r="D103" s="9" t="s">
        <v>4</v>
      </c>
      <c r="E103" s="8" t="s">
        <v>5</v>
      </c>
      <c r="F103" s="9" t="s">
        <v>4</v>
      </c>
      <c r="G103" s="8" t="s">
        <v>5</v>
      </c>
      <c r="H103" s="10" t="s">
        <v>6</v>
      </c>
      <c r="I103" s="17"/>
      <c r="J103" s="27"/>
      <c r="K103" s="27"/>
      <c r="L103" s="13"/>
    </row>
    <row r="104" spans="1:12" ht="11.25">
      <c r="A104" s="13">
        <f>COUNTIF($B$6:$B$93,"&lt;"&amp;B104)</f>
        <v>32</v>
      </c>
      <c r="B104" s="3">
        <v>1000</v>
      </c>
      <c r="C104" s="20" t="s">
        <v>100</v>
      </c>
      <c r="D104" s="11">
        <f aca="true" t="shared" si="6" ref="D104:D109">J104/E104</f>
        <v>7.717476802042104</v>
      </c>
      <c r="E104" s="3">
        <f>SUMIF($B$6:$B$94,"&lt;"&amp;$B104,E$6:E$94)</f>
        <v>5958524.48</v>
      </c>
      <c r="F104" s="11">
        <f aca="true" t="shared" si="7" ref="F104:F110">K104/G104</f>
        <v>13.750854739890617</v>
      </c>
      <c r="G104" s="3">
        <f>SUMIF($B$6:$B$94,"&lt;"&amp;$B104,G$6:G$94)</f>
        <v>1096605.3699999999</v>
      </c>
      <c r="H104" s="11">
        <f aca="true" t="shared" si="8" ref="H104:H110">(D104*E104+F104*G104)/(E104+G104)</f>
        <v>8.655267429082683</v>
      </c>
      <c r="I104" s="21"/>
      <c r="J104" s="27">
        <f>SUMIF($B$6:$B$94,"&lt;"&amp;$B104,J$6:J$94)</f>
        <v>45984774.4488</v>
      </c>
      <c r="K104" s="27">
        <f>SUMIF($B$6:$B$94,"&lt;"&amp;$B104,K$6:K$94)</f>
        <v>15079261.149854003</v>
      </c>
      <c r="L104" s="13"/>
    </row>
    <row r="105" spans="1:12" ht="11.25">
      <c r="A105" s="13">
        <f>COUNTIF($B$6:$B$93,"&lt;"&amp;B105)-SUM(A$104:A104)</f>
        <v>22</v>
      </c>
      <c r="B105" s="3">
        <v>5000</v>
      </c>
      <c r="C105" s="20" t="s">
        <v>101</v>
      </c>
      <c r="D105" s="11">
        <f t="shared" si="6"/>
        <v>3.42255154161975</v>
      </c>
      <c r="E105" s="3">
        <f>SUMIF($B$6:$B$94,"&lt;"&amp;$B105,E$6:E$94)-SUM(E$104:E104)</f>
        <v>13385198.279999997</v>
      </c>
      <c r="F105" s="11">
        <f t="shared" si="7"/>
        <v>8.903289680778494</v>
      </c>
      <c r="G105" s="3">
        <f>SUMIF($B$6:$B$94,"&lt;"&amp;$B105,G$6:G$94)-SUM(G$104:G104)</f>
        <v>2068561.76</v>
      </c>
      <c r="H105" s="11">
        <f t="shared" si="8"/>
        <v>4.156175287678469</v>
      </c>
      <c r="I105" s="21"/>
      <c r="J105" s="27">
        <f>SUMIF($B$6:$B$94,"&lt;"&amp;$B105,J$6:J$94)-SUM(J$104:J104)</f>
        <v>45811531.00810002</v>
      </c>
      <c r="K105" s="27">
        <f>SUMIF($B$6:$B$94,"&lt;"&amp;$B105,K$6:K$94)-SUM(K$104:K104)</f>
        <v>18417004.571861</v>
      </c>
      <c r="L105" s="13"/>
    </row>
    <row r="106" spans="1:12" ht="11.25">
      <c r="A106" s="13">
        <f>COUNTIF($B$6:$B$93,"&lt;"&amp;B106)-SUM(A$104:A105)</f>
        <v>13</v>
      </c>
      <c r="B106" s="3">
        <v>10000</v>
      </c>
      <c r="C106" s="20" t="s">
        <v>102</v>
      </c>
      <c r="D106" s="11">
        <f t="shared" si="6"/>
        <v>5.914801132761728</v>
      </c>
      <c r="E106" s="3">
        <f>SUMIF($B$6:$B$94,"&lt;"&amp;$B106,E$6:E$94)-SUM(E$104:E105)</f>
        <v>23723446.309999995</v>
      </c>
      <c r="F106" s="11">
        <f t="shared" si="7"/>
        <v>1.2402832327555586</v>
      </c>
      <c r="G106" s="3">
        <f>SUMIF($B$6:$B$94,"&lt;"&amp;$B106,G$6:G$94)-SUM(G$104:G105)</f>
        <v>4547518.959999999</v>
      </c>
      <c r="H106" s="11">
        <f t="shared" si="8"/>
        <v>5.162882739593348</v>
      </c>
      <c r="I106" s="21"/>
      <c r="J106" s="27">
        <f>SUMIF($B$6:$B$94,"&lt;"&amp;$B106,J$6:J$94)-SUM(J$104:J105)</f>
        <v>140319467.1074</v>
      </c>
      <c r="K106" s="27">
        <f>SUMIF($B$6:$B$94,"&lt;"&amp;$B106,K$6:K$94)-SUM(K$104:K105)</f>
        <v>5640211.516725995</v>
      </c>
      <c r="L106" s="13"/>
    </row>
    <row r="107" spans="1:12" ht="11.25">
      <c r="A107" s="13">
        <f>COUNTIF($B$6:$B$93,"&lt;"&amp;B107)-SUM(A$104:A106)</f>
        <v>14</v>
      </c>
      <c r="B107" s="3">
        <v>20000</v>
      </c>
      <c r="C107" s="20" t="s">
        <v>103</v>
      </c>
      <c r="D107" s="11">
        <f t="shared" si="6"/>
        <v>4.402230294867701</v>
      </c>
      <c r="E107" s="3">
        <f>SUMIF($B$6:$B$94,"&lt;"&amp;$B107,E$6:E$94)-SUM(E$104:E106)</f>
        <v>45163236.870000005</v>
      </c>
      <c r="F107" s="11">
        <f t="shared" si="7"/>
        <v>4.156292848555354</v>
      </c>
      <c r="G107" s="3">
        <f>SUMIF($B$6:$B$94,"&lt;"&amp;$B107,G$6:G$94)-SUM(G$104:G106)</f>
        <v>11515808.780000012</v>
      </c>
      <c r="H107" s="11">
        <f t="shared" si="8"/>
        <v>4.352261764679958</v>
      </c>
      <c r="I107" s="21"/>
      <c r="J107" s="27">
        <f>SUMIF($B$6:$B$94,"&lt;"&amp;$B107,J$6:J$94)-SUM(J$104:J106)</f>
        <v>198818969.56339997</v>
      </c>
      <c r="K107" s="27">
        <f>SUMIF($B$6:$B$94,"&lt;"&amp;$B107,K$6:K$94)-SUM(K$104:K106)</f>
        <v>47863073.677645005</v>
      </c>
      <c r="L107" s="13"/>
    </row>
    <row r="108" spans="1:12" ht="11.25">
      <c r="A108" s="13">
        <f>COUNTIF($B$6:$B$93,"&lt;"&amp;B108)-SUM(A$104:A107)</f>
        <v>6</v>
      </c>
      <c r="B108" s="3">
        <v>100000</v>
      </c>
      <c r="C108" s="20" t="s">
        <v>104</v>
      </c>
      <c r="D108" s="11">
        <f t="shared" si="6"/>
        <v>5.5968053639187945</v>
      </c>
      <c r="E108" s="3">
        <f>SUMIF($B$6:$B$94,"&lt;"&amp;$B108,E$6:E$94)-SUM(E$104:E107)</f>
        <v>28694702.11000003</v>
      </c>
      <c r="F108" s="11">
        <f t="shared" si="7"/>
        <v>4.902885933925423</v>
      </c>
      <c r="G108" s="3">
        <f>SUMIF($B$6:$B$94,"&lt;"&amp;$B108,G$6:G$94)-SUM(G$104:G107)</f>
        <v>9845794.380000003</v>
      </c>
      <c r="H108" s="11">
        <f t="shared" si="8"/>
        <v>5.419532400510701</v>
      </c>
      <c r="I108" s="21"/>
      <c r="J108" s="27">
        <f>SUMIF($B$6:$B$94,"&lt;"&amp;$B108,J$6:J$94)-SUM(J$104:J107)</f>
        <v>160598662.6853001</v>
      </c>
      <c r="K108" s="27">
        <f>SUMIF($B$6:$B$94,"&lt;"&amp;$B108,K$6:K$94)-SUM(K$104:K107)</f>
        <v>48272806.774023995</v>
      </c>
      <c r="L108" s="13"/>
    </row>
    <row r="109" spans="1:12" ht="11.25">
      <c r="A109" s="22">
        <f>COUNTIF($B$6:$B$93,"&lt;"&amp;B109)-SUM(A$104:A108)</f>
        <v>1</v>
      </c>
      <c r="B109" s="3">
        <v>200000</v>
      </c>
      <c r="C109" s="20" t="s">
        <v>105</v>
      </c>
      <c r="D109" s="23" t="e">
        <f t="shared" si="6"/>
        <v>#DIV/0!</v>
      </c>
      <c r="E109" s="24">
        <f>SUMIF($B$6:$B$94,"&lt;"&amp;$B109,E$6:E$94)-SUM(E$104:E108)</f>
        <v>0</v>
      </c>
      <c r="F109" s="23" t="e">
        <f t="shared" si="7"/>
        <v>#DIV/0!</v>
      </c>
      <c r="G109" s="24">
        <f>SUMIF($B$6:$B$94,"&lt;"&amp;$B109,G$6:G$94)-SUM(G$104:G108)</f>
        <v>0</v>
      </c>
      <c r="H109" s="23" t="e">
        <f t="shared" si="8"/>
        <v>#DIV/0!</v>
      </c>
      <c r="I109" s="25"/>
      <c r="J109" s="30">
        <f>SUMIF($B$6:$B$94,"&lt;"&amp;$B109,J$6:J$94)-SUM(J$104:J108)</f>
        <v>0</v>
      </c>
      <c r="K109" s="30">
        <f>SUMIF($B$6:$B$94,"&lt;"&amp;$B109,K$6:K$94)-SUM(K$104:K108)</f>
        <v>0</v>
      </c>
      <c r="L109" s="13"/>
    </row>
    <row r="110" spans="1:12" ht="11.25">
      <c r="A110" s="22">
        <f>SUM(A104:A109)</f>
        <v>88</v>
      </c>
      <c r="D110" s="11">
        <f>J110/E110</f>
        <v>5.059079394308073</v>
      </c>
      <c r="E110" s="3">
        <f>SUM(E104:E109)</f>
        <v>116925108.05000003</v>
      </c>
      <c r="F110" s="11">
        <f t="shared" si="7"/>
        <v>4.6526453846196745</v>
      </c>
      <c r="G110" s="3">
        <f>SUM(G104:G109)</f>
        <v>29074289.250000015</v>
      </c>
      <c r="H110" s="11">
        <f t="shared" si="8"/>
        <v>4.9781422111604146</v>
      </c>
      <c r="I110" s="25"/>
      <c r="J110" s="30">
        <f>SUM(J104:J109)</f>
        <v>591533404.8130001</v>
      </c>
      <c r="K110" s="30">
        <f>SUM(K104:K109)</f>
        <v>135272357.69011</v>
      </c>
      <c r="L110" s="13"/>
    </row>
    <row r="111" spans="4:12" ht="12.75">
      <c r="D111" s="26">
        <f>D96-D110</f>
        <v>0</v>
      </c>
      <c r="E111" s="26">
        <f>E96-E110</f>
        <v>0</v>
      </c>
      <c r="F111" s="26">
        <f>F96-F110</f>
        <v>0</v>
      </c>
      <c r="G111" s="26">
        <f>G96-G110</f>
        <v>0</v>
      </c>
      <c r="H111" s="26">
        <f>H96-H110</f>
        <v>0</v>
      </c>
      <c r="I111" s="17"/>
      <c r="J111" s="31">
        <f>J96-J110</f>
        <v>0</v>
      </c>
      <c r="K111" s="31">
        <f>K96-K110</f>
        <v>0</v>
      </c>
      <c r="L111" s="13"/>
    </row>
    <row r="113" spans="1:11" ht="18">
      <c r="A113" s="32" t="s">
        <v>0</v>
      </c>
      <c r="B113" s="32"/>
      <c r="C113" s="32"/>
      <c r="D113" s="32"/>
      <c r="E113" s="32"/>
      <c r="F113" s="32"/>
      <c r="G113" s="32"/>
      <c r="H113" s="32"/>
      <c r="I113" s="2"/>
      <c r="J113" s="2"/>
      <c r="K113" s="2"/>
    </row>
    <row r="114" spans="1:11" ht="18">
      <c r="A114" s="32" t="str">
        <f>$A$2</f>
        <v>2022ko 4. hiruhilekoa</v>
      </c>
      <c r="B114" s="32"/>
      <c r="C114" s="32"/>
      <c r="D114" s="32"/>
      <c r="E114" s="32"/>
      <c r="F114" s="32"/>
      <c r="G114" s="32"/>
      <c r="H114" s="32"/>
      <c r="I114" s="2"/>
      <c r="J114" s="2"/>
      <c r="K114" s="2"/>
    </row>
    <row r="116" spans="1:11" ht="15.75">
      <c r="A116" s="39" t="s">
        <v>97</v>
      </c>
      <c r="B116" s="39"/>
      <c r="C116" s="39"/>
      <c r="D116" s="39"/>
      <c r="E116" s="39"/>
      <c r="F116" s="39"/>
      <c r="G116" s="39"/>
      <c r="H116" s="39"/>
      <c r="I116" s="2"/>
      <c r="J116" s="2"/>
      <c r="K116" s="2"/>
    </row>
    <row r="118" spans="1:11" ht="11.25">
      <c r="A118" s="2">
        <f>SUMIF(L$6:L$93,$B118,A$6:A$93)</f>
        <v>26</v>
      </c>
      <c r="B118" s="2">
        <v>1</v>
      </c>
      <c r="C118" s="2" t="str">
        <f>VLOOKUP($A118,A$6:C$93,3)</f>
        <v>ZERAIN </v>
      </c>
      <c r="I118" s="2"/>
      <c r="J118" s="2"/>
      <c r="K118" s="2"/>
    </row>
    <row r="119" spans="1:11" ht="11.25">
      <c r="A119" s="2">
        <f aca="true" t="shared" si="9" ref="A119:A137">SUMIF(L$6:L$93,$B119,A$6:A$93)</f>
        <v>28</v>
      </c>
      <c r="B119" s="2">
        <v>2</v>
      </c>
      <c r="C119" s="2" t="str">
        <f aca="true" t="shared" si="10" ref="C119:C137">VLOOKUP($A119,A$6:C$93,3)</f>
        <v>ZIZURKIL </v>
      </c>
      <c r="I119" s="2"/>
      <c r="J119" s="2"/>
      <c r="K119" s="2"/>
    </row>
    <row r="120" spans="1:11" ht="11.25">
      <c r="A120" s="2">
        <f t="shared" si="9"/>
        <v>45</v>
      </c>
      <c r="B120" s="2">
        <v>3</v>
      </c>
      <c r="C120" s="2" t="str">
        <f t="shared" si="10"/>
        <v>IRUN </v>
      </c>
      <c r="I120" s="2"/>
      <c r="J120" s="2"/>
      <c r="K120" s="2"/>
    </row>
    <row r="121" spans="1:11" ht="11.25">
      <c r="A121" s="2">
        <f t="shared" si="9"/>
        <v>69</v>
      </c>
      <c r="B121" s="2">
        <v>4</v>
      </c>
      <c r="C121" s="2" t="str">
        <f t="shared" si="10"/>
        <v>DONOSTIA </v>
      </c>
      <c r="I121" s="2"/>
      <c r="J121" s="2"/>
      <c r="K121" s="2"/>
    </row>
    <row r="122" spans="1:11" ht="11.25">
      <c r="A122" s="2">
        <f t="shared" si="9"/>
        <v>76</v>
      </c>
      <c r="B122" s="2">
        <v>5</v>
      </c>
      <c r="C122" s="2" t="str">
        <f t="shared" si="10"/>
        <v>ORDIZIA </v>
      </c>
      <c r="I122" s="2"/>
      <c r="J122" s="2"/>
      <c r="K122" s="2"/>
    </row>
    <row r="123" spans="1:11" ht="11.25">
      <c r="A123" s="2">
        <f t="shared" si="9"/>
        <v>0</v>
      </c>
      <c r="B123" s="2">
        <v>6</v>
      </c>
      <c r="C123" s="2" t="e">
        <f t="shared" si="10"/>
        <v>#N/A</v>
      </c>
      <c r="I123" s="2"/>
      <c r="J123" s="2"/>
      <c r="K123" s="2"/>
    </row>
    <row r="124" spans="1:11" ht="11.25">
      <c r="A124" s="2">
        <f t="shared" si="9"/>
        <v>0</v>
      </c>
      <c r="B124" s="2">
        <v>7</v>
      </c>
      <c r="C124" s="2" t="e">
        <f t="shared" si="10"/>
        <v>#N/A</v>
      </c>
      <c r="I124" s="2"/>
      <c r="J124" s="2"/>
      <c r="K124" s="2"/>
    </row>
    <row r="125" spans="1:11" ht="11.25">
      <c r="A125" s="2">
        <f t="shared" si="9"/>
        <v>0</v>
      </c>
      <c r="B125" s="2">
        <v>8</v>
      </c>
      <c r="C125" s="2" t="e">
        <f t="shared" si="10"/>
        <v>#N/A</v>
      </c>
      <c r="I125" s="2"/>
      <c r="J125" s="2"/>
      <c r="K125" s="2"/>
    </row>
    <row r="126" spans="1:11" ht="11.25">
      <c r="A126" s="2">
        <f t="shared" si="9"/>
        <v>0</v>
      </c>
      <c r="B126" s="2">
        <v>9</v>
      </c>
      <c r="C126" s="2" t="e">
        <f t="shared" si="10"/>
        <v>#N/A</v>
      </c>
      <c r="I126" s="2"/>
      <c r="J126" s="2"/>
      <c r="K126" s="2"/>
    </row>
    <row r="127" spans="1:11" ht="11.25">
      <c r="A127" s="2">
        <f t="shared" si="9"/>
        <v>0</v>
      </c>
      <c r="B127" s="2">
        <v>10</v>
      </c>
      <c r="C127" s="2" t="e">
        <f t="shared" si="10"/>
        <v>#N/A</v>
      </c>
      <c r="I127" s="2"/>
      <c r="J127" s="2"/>
      <c r="K127" s="2"/>
    </row>
    <row r="128" spans="1:11" ht="11.25">
      <c r="A128" s="2">
        <f t="shared" si="9"/>
        <v>0</v>
      </c>
      <c r="B128" s="2">
        <v>11</v>
      </c>
      <c r="C128" s="2" t="e">
        <f t="shared" si="10"/>
        <v>#N/A</v>
      </c>
      <c r="I128" s="2"/>
      <c r="J128" s="2"/>
      <c r="K128" s="2"/>
    </row>
    <row r="129" spans="1:11" ht="11.25">
      <c r="A129" s="2">
        <f t="shared" si="9"/>
        <v>0</v>
      </c>
      <c r="B129" s="2">
        <v>12</v>
      </c>
      <c r="C129" s="2" t="e">
        <f t="shared" si="10"/>
        <v>#N/A</v>
      </c>
      <c r="I129" s="2"/>
      <c r="J129" s="2"/>
      <c r="K129" s="2"/>
    </row>
    <row r="130" spans="1:11" ht="11.25">
      <c r="A130" s="2">
        <f t="shared" si="9"/>
        <v>0</v>
      </c>
      <c r="B130" s="2">
        <v>13</v>
      </c>
      <c r="C130" s="2" t="e">
        <f t="shared" si="10"/>
        <v>#N/A</v>
      </c>
      <c r="I130" s="2"/>
      <c r="J130" s="2"/>
      <c r="K130" s="2"/>
    </row>
    <row r="131" spans="1:11" ht="11.25">
      <c r="A131" s="2">
        <f t="shared" si="9"/>
        <v>0</v>
      </c>
      <c r="B131" s="2">
        <v>14</v>
      </c>
      <c r="C131" s="2" t="e">
        <f t="shared" si="10"/>
        <v>#N/A</v>
      </c>
      <c r="I131" s="2"/>
      <c r="J131" s="2"/>
      <c r="K131" s="2"/>
    </row>
    <row r="132" spans="1:11" ht="11.25">
      <c r="A132" s="2">
        <f t="shared" si="9"/>
        <v>0</v>
      </c>
      <c r="B132" s="2">
        <v>15</v>
      </c>
      <c r="C132" s="2" t="e">
        <f t="shared" si="10"/>
        <v>#N/A</v>
      </c>
      <c r="I132" s="2"/>
      <c r="J132" s="2"/>
      <c r="K132" s="2"/>
    </row>
    <row r="133" spans="1:11" ht="11.25">
      <c r="A133" s="2">
        <f t="shared" si="9"/>
        <v>0</v>
      </c>
      <c r="B133" s="2">
        <v>16</v>
      </c>
      <c r="C133" s="2" t="e">
        <f t="shared" si="10"/>
        <v>#N/A</v>
      </c>
      <c r="I133" s="2"/>
      <c r="J133" s="2"/>
      <c r="K133" s="2"/>
    </row>
    <row r="134" spans="1:11" ht="11.25">
      <c r="A134" s="2">
        <f t="shared" si="9"/>
        <v>0</v>
      </c>
      <c r="B134" s="2">
        <v>17</v>
      </c>
      <c r="C134" s="2" t="e">
        <f t="shared" si="10"/>
        <v>#N/A</v>
      </c>
      <c r="I134" s="2"/>
      <c r="J134" s="2"/>
      <c r="K134" s="2"/>
    </row>
    <row r="135" spans="1:11" ht="11.25">
      <c r="A135" s="2">
        <f t="shared" si="9"/>
        <v>0</v>
      </c>
      <c r="B135" s="2">
        <v>18</v>
      </c>
      <c r="C135" s="2" t="e">
        <f t="shared" si="10"/>
        <v>#N/A</v>
      </c>
      <c r="I135" s="2"/>
      <c r="J135" s="2"/>
      <c r="K135" s="2"/>
    </row>
    <row r="136" spans="1:11" ht="11.25">
      <c r="A136" s="2">
        <f t="shared" si="9"/>
        <v>0</v>
      </c>
      <c r="B136" s="2">
        <v>19</v>
      </c>
      <c r="C136" s="2" t="e">
        <f t="shared" si="10"/>
        <v>#N/A</v>
      </c>
      <c r="I136" s="2"/>
      <c r="J136" s="2"/>
      <c r="K136" s="2"/>
    </row>
    <row r="137" spans="1:11" ht="11.25">
      <c r="A137" s="2">
        <f t="shared" si="9"/>
        <v>0</v>
      </c>
      <c r="B137" s="2">
        <v>20</v>
      </c>
      <c r="C137" s="2" t="e">
        <f t="shared" si="10"/>
        <v>#N/A</v>
      </c>
      <c r="I137" s="2"/>
      <c r="J137" s="2"/>
      <c r="K137" s="2"/>
    </row>
  </sheetData>
  <sheetProtection/>
  <mergeCells count="13">
    <mergeCell ref="A116:H116"/>
    <mergeCell ref="A99:H99"/>
    <mergeCell ref="A100:H100"/>
    <mergeCell ref="D102:E102"/>
    <mergeCell ref="F102:G102"/>
    <mergeCell ref="A113:H113"/>
    <mergeCell ref="A114:H114"/>
    <mergeCell ref="A1:H1"/>
    <mergeCell ref="A2:H2"/>
    <mergeCell ref="D4:E4"/>
    <mergeCell ref="F4:G4"/>
    <mergeCell ref="A5:C5"/>
    <mergeCell ref="A96:C96"/>
  </mergeCells>
  <conditionalFormatting sqref="D6:H94">
    <cfRule type="expression" priority="1" dxfId="0" stopIfTrue="1">
      <formula>$L6&gt;0</formula>
    </cfRule>
  </conditionalFormatting>
  <conditionalFormatting sqref="C118:C137 A118:A137">
    <cfRule type="expression" priority="2" dxfId="0" stopIfTrue="1">
      <formula>$A118=0</formula>
    </cfRule>
  </conditionalFormatting>
  <conditionalFormatting sqref="D111:H111">
    <cfRule type="cellIs" priority="3" dxfId="0" operator="equal" stopIfTrue="1">
      <formula>0</formula>
    </cfRule>
  </conditionalFormatting>
  <printOptions/>
  <pageMargins left="0.7" right="0.7" top="0.75" bottom="0.75" header="0.31496062" footer="0.31496062"/>
  <pageSetup horizontalDpi="600" verticalDpi="600" orientation="portrait" paperSize="9" scale="60" r:id="rId1"/>
  <rowBreaks count="3" manualBreakCount="3">
    <brk id="58" max="7" man="1"/>
    <brk id="97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GOMEZ URTEAGA, Milagros</cp:lastModifiedBy>
  <cp:lastPrinted>2022-05-12T08:35:19Z</cp:lastPrinted>
  <dcterms:created xsi:type="dcterms:W3CDTF">2017-06-09T12:20:43Z</dcterms:created>
  <dcterms:modified xsi:type="dcterms:W3CDTF">2023-02-27T12:03:01Z</dcterms:modified>
  <cp:category/>
  <cp:version/>
  <cp:contentType/>
  <cp:contentStatus/>
</cp:coreProperties>
</file>